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naraven/Downloads/"/>
    </mc:Choice>
  </mc:AlternateContent>
  <xr:revisionPtr revIDLastSave="0" documentId="13_ncr:1_{08E9B56B-A024-3F40-A7E7-36806C246F3A}" xr6:coauthVersionLast="47" xr6:coauthVersionMax="47" xr10:uidLastSave="{00000000-0000-0000-0000-000000000000}"/>
  <bookViews>
    <workbookView xWindow="4340" yWindow="500" windowWidth="24460" windowHeight="17500" xr2:uid="{00000000-000D-0000-FFFF-FFFF00000000}"/>
  </bookViews>
  <sheets>
    <sheet name="Панель" sheetId="1" r:id="rId1"/>
    <sheet name="Данные" sheetId="2" r:id="rId2"/>
    <sheet name="Структура выручк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3" l="1"/>
  <c r="I47" i="3"/>
  <c r="J47" i="3"/>
  <c r="C5" i="1"/>
  <c r="D5" i="1"/>
  <c r="L5" i="1"/>
  <c r="L17" i="1" s="1"/>
  <c r="L33" i="1" s="1"/>
  <c r="M5" i="1"/>
  <c r="M17" i="1" s="1"/>
  <c r="M33" i="1" s="1"/>
  <c r="C6" i="1"/>
  <c r="D6" i="1"/>
  <c r="F6" i="1"/>
  <c r="L6" i="1"/>
  <c r="M6" i="1"/>
  <c r="C7" i="1"/>
  <c r="D7" i="1"/>
  <c r="F7" i="1"/>
  <c r="E7" i="1" s="1"/>
  <c r="L7" i="1"/>
  <c r="M7" i="1"/>
  <c r="C9" i="1"/>
  <c r="D9" i="1"/>
  <c r="F9" i="1"/>
  <c r="L9" i="1"/>
  <c r="M9" i="1"/>
  <c r="N9" i="1"/>
  <c r="C11" i="1"/>
  <c r="D11" i="1"/>
  <c r="F11" i="1"/>
  <c r="F12" i="1" s="1"/>
  <c r="L18" i="1"/>
  <c r="M18" i="1"/>
  <c r="L20" i="1"/>
  <c r="M20" i="1"/>
  <c r="L21" i="1"/>
  <c r="N21" i="1" s="1"/>
  <c r="M21" i="1"/>
  <c r="L22" i="1"/>
  <c r="M22" i="1"/>
  <c r="L23" i="1"/>
  <c r="M23" i="1"/>
  <c r="N23" i="1"/>
  <c r="L24" i="1"/>
  <c r="M24" i="1"/>
  <c r="L25" i="1"/>
  <c r="N25" i="1" s="1"/>
  <c r="M25" i="1"/>
  <c r="L26" i="1"/>
  <c r="M26" i="1"/>
  <c r="L34" i="1"/>
  <c r="M34" i="1"/>
  <c r="L35" i="1"/>
  <c r="M35" i="1"/>
  <c r="L36" i="1"/>
  <c r="M36" i="1"/>
  <c r="D30" i="3"/>
  <c r="C30" i="3"/>
  <c r="B30" i="3"/>
  <c r="A12" i="3"/>
  <c r="A11" i="3"/>
  <c r="B10" i="3"/>
  <c r="A10" i="3"/>
  <c r="B9" i="3"/>
  <c r="A9" i="3"/>
  <c r="B8" i="3"/>
  <c r="A8" i="3"/>
  <c r="G56" i="2"/>
  <c r="F56" i="2"/>
  <c r="E56" i="2"/>
  <c r="G55" i="2"/>
  <c r="F55" i="2"/>
  <c r="F59" i="2" s="1"/>
  <c r="E55" i="2"/>
  <c r="G54" i="2"/>
  <c r="F54" i="2"/>
  <c r="E54" i="2"/>
  <c r="G32" i="2"/>
  <c r="F32" i="2"/>
  <c r="E32" i="2"/>
  <c r="G31" i="2"/>
  <c r="G33" i="2" s="1"/>
  <c r="E31" i="2"/>
  <c r="G30" i="2"/>
  <c r="F30" i="2"/>
  <c r="E30" i="2"/>
  <c r="G27" i="2"/>
  <c r="B7" i="3" s="1"/>
  <c r="F27" i="2"/>
  <c r="E27" i="2"/>
  <c r="F25" i="2"/>
  <c r="F31" i="2" s="1"/>
  <c r="G21" i="2"/>
  <c r="G40" i="2" s="1"/>
  <c r="F21" i="2"/>
  <c r="E21" i="2"/>
  <c r="E40" i="2" s="1"/>
  <c r="E14" i="2"/>
  <c r="B31" i="3" s="1"/>
  <c r="C13" i="2"/>
  <c r="C20" i="2" s="1"/>
  <c r="C26" i="2" s="1"/>
  <c r="C32" i="2" s="1"/>
  <c r="C12" i="2"/>
  <c r="C19" i="2" s="1"/>
  <c r="C25" i="2" s="1"/>
  <c r="C31" i="2" s="1"/>
  <c r="G11" i="2"/>
  <c r="G14" i="2" s="1"/>
  <c r="F11" i="2"/>
  <c r="F14" i="2" s="1"/>
  <c r="C31" i="3" s="1"/>
  <c r="E11" i="2"/>
  <c r="C11" i="2"/>
  <c r="C18" i="2" s="1"/>
  <c r="C24" i="2" s="1"/>
  <c r="C30" i="2" s="1"/>
  <c r="G8" i="2"/>
  <c r="G41" i="2" s="1"/>
  <c r="F8" i="2"/>
  <c r="F41" i="2" s="1"/>
  <c r="F58" i="2" s="1"/>
  <c r="E8" i="2"/>
  <c r="E41" i="2" s="1"/>
  <c r="E58" i="2" s="1"/>
  <c r="E59" i="2" s="1"/>
  <c r="L11" i="1" l="1"/>
  <c r="C8" i="1"/>
  <c r="C10" i="1"/>
  <c r="N35" i="1"/>
  <c r="N18" i="1"/>
  <c r="M8" i="1"/>
  <c r="D12" i="1"/>
  <c r="M10" i="1"/>
  <c r="N7" i="1"/>
  <c r="N36" i="1"/>
  <c r="M38" i="1"/>
  <c r="M28" i="1"/>
  <c r="E6" i="1"/>
  <c r="E8" i="1" s="1"/>
  <c r="N22" i="1"/>
  <c r="L28" i="1"/>
  <c r="M37" i="1"/>
  <c r="L12" i="1"/>
  <c r="L10" i="1"/>
  <c r="D8" i="1"/>
  <c r="N24" i="1"/>
  <c r="C12" i="1"/>
  <c r="N26" i="1"/>
  <c r="L37" i="1"/>
  <c r="N37" i="1" s="1"/>
  <c r="N20" i="1"/>
  <c r="E9" i="1"/>
  <c r="E11" i="1"/>
  <c r="D10" i="1"/>
  <c r="N6" i="1"/>
  <c r="L8" i="1"/>
  <c r="F8" i="1"/>
  <c r="L38" i="1"/>
  <c r="M11" i="1"/>
  <c r="F10" i="1"/>
  <c r="N34" i="1"/>
  <c r="F33" i="2"/>
  <c r="E33" i="2"/>
  <c r="B12" i="3"/>
  <c r="B13" i="3" s="1"/>
  <c r="G58" i="2"/>
  <c r="B11" i="3"/>
  <c r="G42" i="2"/>
  <c r="H31" i="3"/>
  <c r="E42" i="2"/>
  <c r="E44" i="2" s="1"/>
  <c r="B47" i="3" s="1"/>
  <c r="D31" i="3"/>
  <c r="J31" i="3"/>
  <c r="E48" i="2"/>
  <c r="E50" i="2" s="1"/>
  <c r="I31" i="3"/>
  <c r="F48" i="2"/>
  <c r="F50" i="2" s="1"/>
  <c r="G48" i="2"/>
  <c r="G50" i="2" s="1"/>
  <c r="F40" i="2"/>
  <c r="F42" i="2" s="1"/>
  <c r="E10" i="1" l="1"/>
  <c r="N38" i="1"/>
  <c r="E12" i="1"/>
  <c r="N28" i="1"/>
  <c r="N11" i="1"/>
  <c r="M12" i="1"/>
  <c r="G44" i="2"/>
  <c r="D47" i="3" s="1"/>
  <c r="F44" i="2"/>
  <c r="C47" i="3" s="1"/>
  <c r="G59" i="2"/>
</calcChain>
</file>

<file path=xl/sharedStrings.xml><?xml version="1.0" encoding="utf-8"?>
<sst xmlns="http://schemas.openxmlformats.org/spreadsheetml/2006/main" count="140" uniqueCount="72">
  <si>
    <t>Панель Прибыли Перелыгина</t>
  </si>
  <si>
    <t>Другие</t>
  </si>
  <si>
    <t>Всего</t>
  </si>
  <si>
    <t>+/- %</t>
  </si>
  <si>
    <t xml:space="preserve"> %</t>
  </si>
  <si>
    <t>Накладные Расходы</t>
  </si>
  <si>
    <t>ROMI</t>
  </si>
  <si>
    <t>ДВИЖЕНИЕ ДЕНЕЖНЫХ СРЕДСТВ</t>
  </si>
  <si>
    <t>ПОСТУПЛЕНИЕ</t>
  </si>
  <si>
    <t>ПЛАТЕЖИ</t>
  </si>
  <si>
    <t>Чистый денежный поток</t>
  </si>
  <si>
    <t>ОБОРОТНЫЙ КАПИТАЛ</t>
  </si>
  <si>
    <t>Таблица с данными для Панели Прибыли Перелыгина</t>
  </si>
  <si>
    <t>Март</t>
  </si>
  <si>
    <t>Апрель</t>
  </si>
  <si>
    <t>Май</t>
  </si>
  <si>
    <t>Маркетинг</t>
  </si>
  <si>
    <t>РАСХОДЫ на маркетинг</t>
  </si>
  <si>
    <t>Блоггеры</t>
  </si>
  <si>
    <t>рублей</t>
  </si>
  <si>
    <t>ВКонтакте</t>
  </si>
  <si>
    <t>Яндекс Директ</t>
  </si>
  <si>
    <t>ИТОГО</t>
  </si>
  <si>
    <t>КОЛИЧЕСТВО КЛИЕНТОВ</t>
  </si>
  <si>
    <t>кол-во</t>
  </si>
  <si>
    <t>Продажи</t>
  </si>
  <si>
    <t>Выручка</t>
  </si>
  <si>
    <t>Стоимость, проданных товаров/ услуг (себестоимость)</t>
  </si>
  <si>
    <t>Валовая прибыль</t>
  </si>
  <si>
    <t>РАССЧЕТ ПРИБЫЛИ</t>
  </si>
  <si>
    <t>АРЕНДА</t>
  </si>
  <si>
    <t>ЗАРАБОТНАЯ ПЛАТА</t>
  </si>
  <si>
    <t>АДМИН. РАСХОДЫ</t>
  </si>
  <si>
    <t>НАЛОГИ</t>
  </si>
  <si>
    <t>МАРКЕТИНГ</t>
  </si>
  <si>
    <t>Прибыль</t>
  </si>
  <si>
    <t>Поступление денег</t>
  </si>
  <si>
    <t>Предоплата</t>
  </si>
  <si>
    <t>Оконч. Платеж</t>
  </si>
  <si>
    <t>Платежи</t>
  </si>
  <si>
    <t>ОПЛАТА ПОСТАВЩИКАМ</t>
  </si>
  <si>
    <t>показатели на конец месяца</t>
  </si>
  <si>
    <t>Остаток денег</t>
  </si>
  <si>
    <t>Дебиторы</t>
  </si>
  <si>
    <t>Кредиторы</t>
  </si>
  <si>
    <t>СЕБЕСТОИМОСТЬ</t>
  </si>
  <si>
    <t>ПРИБЫЛЬ</t>
  </si>
  <si>
    <t>Ст-ть клиента, руб/клиент</t>
  </si>
  <si>
    <t>Расходы, руб</t>
  </si>
  <si>
    <t>Кол-во клиентов</t>
  </si>
  <si>
    <t xml:space="preserve"> МАЙ 2024</t>
  </si>
  <si>
    <t>Доходы и расходы</t>
  </si>
  <si>
    <t>Движение денежных средств</t>
  </si>
  <si>
    <t>Доход бизнеса</t>
  </si>
  <si>
    <t>Накладные расходы</t>
  </si>
  <si>
    <t>Чистая прибыль</t>
  </si>
  <si>
    <t>ЧИСТЫЙ ДЕНЕЖНЫЙ ПОТОК</t>
  </si>
  <si>
    <t>Оборотный капитал</t>
  </si>
  <si>
    <t>Дебиторы + запасы</t>
  </si>
  <si>
    <t>Кассовый разрыв</t>
  </si>
  <si>
    <t>Оплата поставщикам</t>
  </si>
  <si>
    <t>Аренда</t>
  </si>
  <si>
    <t>Заработная плата</t>
  </si>
  <si>
    <t>Административные расходы</t>
  </si>
  <si>
    <t>Налоги</t>
  </si>
  <si>
    <t>СТРУКТУРА ВЫРУЧКИ</t>
  </si>
  <si>
    <t xml:space="preserve"> Март</t>
  </si>
  <si>
    <t xml:space="preserve"> Апрель</t>
  </si>
  <si>
    <t xml:space="preserve"> Май</t>
  </si>
  <si>
    <t>Валовая прибыль, тыс. руб</t>
  </si>
  <si>
    <t>Чистая прибыль, тыс. руб</t>
  </si>
  <si>
    <t>Маркетинг и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</si>
</sst>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"/>
    <numFmt numFmtId="165" formatCode="#,##0;\(#,##0\)"/>
  </numFmts>
  <fonts count="21">
    <font>
      <sz val="12"/>
      <color rgb="FF000000"/>
      <name val="Calibri"/>
    </font>
    <font>
      <sz val="18"/>
      <color rgb="FF44546A"/>
      <name val="Calibri"/>
      <family val="2"/>
    </font>
    <font>
      <b/>
      <sz val="16"/>
      <color rgb="FF000000"/>
      <name val="Verdana"/>
      <family val="2"/>
    </font>
    <font>
      <b/>
      <sz val="12"/>
      <color rgb="FF000000"/>
      <name val="Calibri"/>
      <family val="2"/>
    </font>
    <font>
      <b/>
      <i/>
      <sz val="9"/>
      <color rgb="FF000000"/>
      <name val="Calibri"/>
      <family val="2"/>
    </font>
    <font>
      <sz val="6"/>
      <color rgb="FF000000"/>
      <name val="Calibri"/>
      <family val="2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sz val="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6"/>
      <color rgb="FF000000"/>
      <name val="Verdana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Helvetica"/>
      <family val="2"/>
    </font>
    <font>
      <b/>
      <i/>
      <sz val="16"/>
      <color rgb="FF000000"/>
      <name val="Helvetica"/>
      <family val="2"/>
    </font>
    <font>
      <sz val="6"/>
      <color rgb="FF000000"/>
      <name val="Calibri"/>
      <family val="2"/>
    </font>
    <font>
      <b/>
      <i/>
      <sz val="14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2EFD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4472C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/>
    <xf numFmtId="164" fontId="3" fillId="0" borderId="5" xfId="0" applyNumberFormat="1" applyFont="1" applyBorder="1"/>
    <xf numFmtId="0" fontId="10" fillId="0" borderId="0" xfId="0" applyFont="1"/>
    <xf numFmtId="164" fontId="9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9" fontId="0" fillId="0" borderId="4" xfId="0" applyNumberForma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165" fontId="0" fillId="0" borderId="4" xfId="0" applyNumberFormat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wrapText="1"/>
    </xf>
    <xf numFmtId="164" fontId="12" fillId="0" borderId="6" xfId="0" applyNumberFormat="1" applyFont="1" applyBorder="1" applyAlignment="1">
      <alignment wrapText="1"/>
    </xf>
    <xf numFmtId="164" fontId="12" fillId="0" borderId="7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9" fontId="11" fillId="4" borderId="14" xfId="0" applyNumberFormat="1" applyFont="1" applyFill="1" applyBorder="1" applyAlignment="1">
      <alignment horizontal="right" wrapText="1"/>
    </xf>
    <xf numFmtId="164" fontId="11" fillId="4" borderId="13" xfId="0" applyNumberFormat="1" applyFont="1" applyFill="1" applyBorder="1" applyAlignment="1">
      <alignment horizontal="right" wrapText="1"/>
    </xf>
    <xf numFmtId="9" fontId="11" fillId="4" borderId="13" xfId="0" applyNumberFormat="1" applyFont="1" applyFill="1" applyBorder="1" applyAlignment="1">
      <alignment horizontal="right" wrapText="1"/>
    </xf>
    <xf numFmtId="9" fontId="14" fillId="0" borderId="6" xfId="0" applyNumberFormat="1" applyFont="1" applyBorder="1" applyAlignment="1">
      <alignment wrapText="1"/>
    </xf>
    <xf numFmtId="9" fontId="14" fillId="0" borderId="7" xfId="0" applyNumberFormat="1" applyFont="1" applyBorder="1" applyAlignment="1">
      <alignment wrapText="1"/>
    </xf>
    <xf numFmtId="164" fontId="12" fillId="0" borderId="6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9" fontId="12" fillId="11" borderId="6" xfId="0" applyNumberFormat="1" applyFont="1" applyFill="1" applyBorder="1" applyAlignment="1">
      <alignment horizontal="center" vertical="center" wrapText="1"/>
    </xf>
    <xf numFmtId="164" fontId="0" fillId="15" borderId="19" xfId="0" applyNumberFormat="1" applyFill="1" applyBorder="1" applyAlignment="1">
      <alignment wrapText="1"/>
    </xf>
    <xf numFmtId="9" fontId="0" fillId="15" borderId="20" xfId="0" applyNumberFormat="1" applyFill="1" applyBorder="1" applyAlignment="1">
      <alignment horizontal="center" vertical="center" wrapText="1"/>
    </xf>
    <xf numFmtId="164" fontId="11" fillId="15" borderId="19" xfId="0" applyNumberFormat="1" applyFont="1" applyFill="1" applyBorder="1" applyAlignment="1">
      <alignment vertical="center" wrapText="1"/>
    </xf>
    <xf numFmtId="9" fontId="11" fillId="15" borderId="20" xfId="0" applyNumberFormat="1" applyFont="1" applyFill="1" applyBorder="1" applyAlignment="1">
      <alignment horizontal="center" vertical="center" wrapText="1"/>
    </xf>
    <xf numFmtId="0" fontId="11" fillId="12" borderId="15" xfId="0" quotePrefix="1" applyFont="1" applyFill="1" applyBorder="1" applyAlignment="1">
      <alignment horizontal="center" vertical="center" wrapText="1"/>
    </xf>
    <xf numFmtId="0" fontId="11" fillId="9" borderId="15" xfId="0" quotePrefix="1" applyFont="1" applyFill="1" applyBorder="1" applyAlignment="1">
      <alignment horizontal="center" vertical="center" wrapText="1"/>
    </xf>
    <xf numFmtId="0" fontId="11" fillId="12" borderId="6" xfId="0" quotePrefix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4" fontId="12" fillId="0" borderId="23" xfId="0" applyNumberFormat="1" applyFont="1" applyBorder="1" applyAlignment="1">
      <alignment wrapText="1"/>
    </xf>
    <xf numFmtId="9" fontId="12" fillId="0" borderId="23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17" borderId="1" xfId="0" applyFont="1" applyFill="1" applyBorder="1" applyAlignment="1">
      <alignment wrapText="1"/>
    </xf>
    <xf numFmtId="9" fontId="12" fillId="0" borderId="6" xfId="0" applyNumberFormat="1" applyFont="1" applyBorder="1" applyAlignment="1">
      <alignment horizontal="right" wrapText="1"/>
    </xf>
    <xf numFmtId="9" fontId="12" fillId="0" borderId="7" xfId="0" applyNumberFormat="1" applyFont="1" applyBorder="1" applyAlignment="1">
      <alignment horizontal="right" wrapText="1"/>
    </xf>
    <xf numFmtId="164" fontId="12" fillId="0" borderId="7" xfId="0" applyNumberFormat="1" applyFont="1" applyBorder="1" applyAlignment="1">
      <alignment horizontal="right" wrapText="1"/>
    </xf>
    <xf numFmtId="164" fontId="3" fillId="0" borderId="24" xfId="0" applyNumberFormat="1" applyFont="1" applyBorder="1"/>
    <xf numFmtId="164" fontId="7" fillId="5" borderId="6" xfId="0" applyNumberFormat="1" applyFont="1" applyFill="1" applyBorder="1"/>
    <xf numFmtId="164" fontId="7" fillId="11" borderId="6" xfId="0" applyNumberFormat="1" applyFont="1" applyFill="1" applyBorder="1"/>
    <xf numFmtId="164" fontId="0" fillId="0" borderId="6" xfId="0" applyNumberFormat="1" applyBorder="1"/>
    <xf numFmtId="164" fontId="0" fillId="0" borderId="15" xfId="0" applyNumberFormat="1" applyBorder="1"/>
    <xf numFmtId="164" fontId="12" fillId="0" borderId="15" xfId="0" applyNumberFormat="1" applyFont="1" applyBorder="1"/>
    <xf numFmtId="164" fontId="12" fillId="0" borderId="26" xfId="0" applyNumberFormat="1" applyFont="1" applyBorder="1"/>
    <xf numFmtId="0" fontId="12" fillId="0" borderId="6" xfId="0" applyFont="1" applyBorder="1"/>
    <xf numFmtId="164" fontId="0" fillId="0" borderId="6" xfId="0" applyNumberFormat="1" applyBorder="1" applyAlignment="1">
      <alignment horizontal="right"/>
    </xf>
    <xf numFmtId="0" fontId="11" fillId="10" borderId="2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11" fillId="15" borderId="17" xfId="0" applyFont="1" applyFill="1" applyBorder="1" applyAlignment="1">
      <alignment horizontal="left" wrapText="1"/>
    </xf>
    <xf numFmtId="0" fontId="11" fillId="15" borderId="18" xfId="0" applyFont="1" applyFill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1" fillId="15" borderId="17" xfId="0" applyFont="1" applyFill="1" applyBorder="1" applyAlignment="1">
      <alignment horizontal="left" vertical="center" wrapText="1"/>
    </xf>
    <xf numFmtId="0" fontId="11" fillId="15" borderId="18" xfId="0" applyFont="1" applyFill="1" applyBorder="1" applyAlignment="1">
      <alignment horizontal="left" vertical="center" wrapText="1"/>
    </xf>
    <xf numFmtId="0" fontId="13" fillId="10" borderId="6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3" fillId="10" borderId="7" xfId="0" applyFont="1" applyFill="1" applyBorder="1" applyAlignment="1">
      <alignment horizontal="left" vertical="top" wrapText="1"/>
    </xf>
    <xf numFmtId="0" fontId="13" fillId="10" borderId="9" xfId="0" applyFont="1" applyFill="1" applyBorder="1" applyAlignment="1">
      <alignment horizontal="left" vertical="top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10" borderId="6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0" fillId="7" borderId="25" xfId="0" applyFont="1" applyFill="1" applyBorder="1" applyAlignment="1">
      <alignment horizontal="center"/>
    </xf>
    <xf numFmtId="0" fontId="0" fillId="16" borderId="0" xfId="0" applyFill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 algn="ctr" rtl="0">
              <a:defRPr sz="1400" b="1" i="0" u="none" strike="noStrike" kern="1200" cap="all" baseline="0">
                <a:solidFill>
                  <a:sysClr val="windowText" lastClr="000000">
                    <a:lumMod val="95000"/>
                    <a:lumOff val="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400">
                <a:solidFill>
                  <a:schemeClr val="tx1">
                    <a:lumMod val="95000"/>
                    <a:lumOff val="5000"/>
                  </a:schemeClr>
                </a:solidFill>
              </a:rPr>
              <a:t>Структура</a:t>
            </a:r>
            <a:r>
              <a:rPr lang="ru-RU" sz="1400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выручки</a:t>
            </a:r>
            <a:endParaRPr lang="ru-RU" sz="1400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algn="ctr" rtl="0">
            <a:defRPr sz="1400" b="1" i="0" u="none" strike="noStrike" kern="1200" cap="all" baseline="0">
              <a:solidFill>
                <a:sysClr val="windowText" lastClr="000000">
                  <a:lumMod val="95000"/>
                  <a:lumOff val="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029371328583944E-2"/>
          <c:y val="0.27374035335135349"/>
          <c:w val="0.82994125734283219"/>
          <c:h val="0.6519720296157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5E3-6F46-BCAA-8B1016329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5E3-6F46-BCAA-8B1016329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5E3-6F46-BCAA-8B1016329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5E3-6F46-BCAA-8B1016329D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5E3-6F46-BCAA-8B1016329D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5E3-6F46-BCAA-8B1016329D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5E3-6F46-BCAA-8B1016329D0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3-6F46-BCAA-8B1016329D0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E3-6F46-BCAA-8B1016329D0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3-6F46-BCAA-8B1016329D0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E3-6F46-BCAA-8B1016329D0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E3-6F46-BCAA-8B1016329D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E3-6F46-BCAA-8B1016329D0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E3-6F46-BCAA-8B1016329D0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'Структура выручки'!$A$7:$A$13</c:f>
              <c:strCache>
                <c:ptCount val="7"/>
                <c:pt idx="0">
                  <c:v>СЕБЕСТОИМОСТЬ</c:v>
                </c:pt>
                <c:pt idx="1">
                  <c:v>АРЕНДА</c:v>
                </c:pt>
                <c:pt idx="2">
                  <c:v>ЗАРАБОТНАЯ ПЛАТА</c:v>
                </c:pt>
                <c:pt idx="3">
                  <c:v>АДМИН. РАСХОДЫ</c:v>
                </c:pt>
                <c:pt idx="4">
                  <c:v>НАЛОГИ</c:v>
                </c:pt>
                <c:pt idx="5">
                  <c:v>МАРКЕТИНГ</c:v>
                </c:pt>
                <c:pt idx="6">
                  <c:v>ПРИБЫЛЬ</c:v>
                </c:pt>
              </c:strCache>
            </c:strRef>
          </c:cat>
          <c:val>
            <c:numRef>
              <c:f>'Структура выручки'!$B$7:$B$13</c:f>
              <c:numCache>
                <c:formatCode>_-* #\ ##0\ _₽_-;\-* #\ ##0\ _₽_-;_-* "-"??\ _₽_-;_-@</c:formatCode>
                <c:ptCount val="7"/>
                <c:pt idx="0">
                  <c:v>647501</c:v>
                </c:pt>
                <c:pt idx="1">
                  <c:v>30000</c:v>
                </c:pt>
                <c:pt idx="2">
                  <c:v>658756</c:v>
                </c:pt>
                <c:pt idx="3">
                  <c:v>25000</c:v>
                </c:pt>
                <c:pt idx="4">
                  <c:v>274006.86</c:v>
                </c:pt>
                <c:pt idx="5">
                  <c:v>530000</c:v>
                </c:pt>
                <c:pt idx="6">
                  <c:v>2401517.14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5E3-6F46-BCAA-8B1016329D0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ЧИСТАЯ ПРИБЫЛЬ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'Структура выручки'!$A$47</c:f>
              <c:strCache>
                <c:ptCount val="1"/>
                <c:pt idx="0">
                  <c:v>Чистая прибыль, тыс. руб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выручки'!$B$47:$D$47</c:f>
              <c:numCache>
                <c:formatCode>_-* #\ ##0\ _₽_-;\-* #\ ##0\ _₽_-;_-* "-"??\ _₽_-;_-@</c:formatCode>
                <c:ptCount val="3"/>
                <c:pt idx="0">
                  <c:v>1007.7829975702232</c:v>
                </c:pt>
                <c:pt idx="1">
                  <c:v>1088.1749582550601</c:v>
                </c:pt>
                <c:pt idx="2">
                  <c:v>2401.5171399999999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7-2647-9926-AE881FEDFB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1318117"/>
        <c:axId val="570722517"/>
      </c:lineChart>
      <c:catAx>
        <c:axId val="152131811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722517"/>
        <c:crosses val="autoZero"/>
        <c:auto val="1"/>
        <c:lblAlgn val="ctr"/>
        <c:lblOffset val="100"/>
        <c:noMultiLvlLbl val="1"/>
      </c:catAx>
      <c:valAx>
        <c:axId val="57072251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2131811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ru-RU" sz="1400" i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Количество клиентов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'Структура выручки'!$A$31</c:f>
              <c:strCache>
                <c:ptCount val="1"/>
                <c:pt idx="0">
                  <c:v>КОЛИЧЕСТВО КЛИЕНТОВ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1D-0A4F-B2EE-4E4386617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выручки'!$B$31:$D$31</c:f>
              <c:numCache>
                <c:formatCode>_-* #\ ##0\ _₽_-;\-* #\ ##0\ _₽_-;_-* "-"??\ _₽_-;_-@</c:formatCode>
                <c:ptCount val="3"/>
                <c:pt idx="0">
                  <c:v>1360</c:v>
                </c:pt>
                <c:pt idx="1">
                  <c:v>1457</c:v>
                </c:pt>
                <c:pt idx="2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F-0E40-8D7F-D2B75E69C2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9654067"/>
        <c:axId val="1848010767"/>
      </c:lineChart>
      <c:catAx>
        <c:axId val="18096540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8010767"/>
        <c:crosses val="autoZero"/>
        <c:auto val="1"/>
        <c:lblAlgn val="ctr"/>
        <c:lblOffset val="100"/>
        <c:noMultiLvlLbl val="1"/>
      </c:catAx>
      <c:valAx>
        <c:axId val="1848010767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965406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ru-RU" sz="140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Приток денег, тыс. руб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'Структура выручки'!$G$47</c:f>
              <c:strCache>
                <c:ptCount val="1"/>
                <c:pt idx="0">
                  <c:v>Чистый денежный поток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7-6347-BC15-2B3159EDD4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выручки'!$H$47:$J$47</c:f>
              <c:numCache>
                <c:formatCode>_-* #\ ##0\ _₽_-;\-* #\ ##0\ _₽_-;_-* "-"??\ _₽_-;_-@</c:formatCode>
                <c:ptCount val="3"/>
                <c:pt idx="0">
                  <c:v>1427.1289999999999</c:v>
                </c:pt>
                <c:pt idx="1">
                  <c:v>1581.2750000000001</c:v>
                </c:pt>
                <c:pt idx="2">
                  <c:v>3318.0250000000001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A-9C43-A328-DC0A227A10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643596"/>
        <c:axId val="1716943811"/>
      </c:lineChart>
      <c:catAx>
        <c:axId val="6656435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943811"/>
        <c:crosses val="autoZero"/>
        <c:auto val="1"/>
        <c:lblAlgn val="ctr"/>
        <c:lblOffset val="100"/>
        <c:noMultiLvlLbl val="1"/>
      </c:catAx>
      <c:valAx>
        <c:axId val="17169438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56435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ru-RU" sz="140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Валовая прибыль, тыс.руб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'Структура выручки'!$G$31</c:f>
              <c:strCache>
                <c:ptCount val="1"/>
                <c:pt idx="0">
                  <c:v>Валовая прибыль, тыс. руб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5-4D4A-8C74-8EC7F3AA9C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выручки'!$H$31:$J$31</c:f>
              <c:numCache>
                <c:formatCode>_-* #\ ##0\ _₽_-;\-* #\ ##0\ _₽_-;_-* "-"??\ _₽_-;_-@</c:formatCode>
                <c:ptCount val="3"/>
                <c:pt idx="0">
                  <c:v>1845.1974575702232</c:v>
                </c:pt>
                <c:pt idx="1">
                  <c:v>2047.43995825506</c:v>
                </c:pt>
                <c:pt idx="2">
                  <c:v>3919.28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2-504F-B433-CC12A9EBB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953900"/>
        <c:axId val="709563811"/>
      </c:lineChart>
      <c:catAx>
        <c:axId val="12199539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9563811"/>
        <c:crosses val="autoZero"/>
        <c:auto val="1"/>
        <c:lblAlgn val="ctr"/>
        <c:lblOffset val="100"/>
        <c:noMultiLvlLbl val="1"/>
      </c:catAx>
      <c:valAx>
        <c:axId val="709563811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995390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ru-RU" sz="140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Чистая прибыль, тыс. руб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'Структура выручки'!$A$47</c:f>
              <c:strCache>
                <c:ptCount val="1"/>
                <c:pt idx="0">
                  <c:v>Чистая прибыль, тыс. руб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5E-934F-A030-3EC20D04EB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выручки'!$B$47:$D$47</c:f>
              <c:numCache>
                <c:formatCode>_-* #\ ##0\ _₽_-;\-* #\ ##0\ _₽_-;_-* "-"??\ _₽_-;_-@</c:formatCode>
                <c:ptCount val="3"/>
                <c:pt idx="0">
                  <c:v>1007.7829975702232</c:v>
                </c:pt>
                <c:pt idx="1">
                  <c:v>1088.1749582550601</c:v>
                </c:pt>
                <c:pt idx="2">
                  <c:v>2401.5171399999999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8-7140-AE4C-A280178353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7701634"/>
        <c:axId val="801637332"/>
      </c:lineChart>
      <c:catAx>
        <c:axId val="42770163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1637332"/>
        <c:crosses val="autoZero"/>
        <c:auto val="1"/>
        <c:lblAlgn val="ctr"/>
        <c:lblOffset val="100"/>
        <c:noMultiLvlLbl val="1"/>
      </c:catAx>
      <c:valAx>
        <c:axId val="8016373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770163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ВЫРУЧКИ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FA5-394C-942F-1014E15297D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FA5-394C-942F-1014E15297D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FA5-394C-942F-1014E15297D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FA5-394C-942F-1014E15297D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FA5-394C-942F-1014E15297D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FA5-394C-942F-1014E15297D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FA5-394C-942F-1014E1529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'Структура выручки'!$A$7:$A$13</c:f>
              <c:strCache>
                <c:ptCount val="7"/>
                <c:pt idx="0">
                  <c:v>СЕБЕСТОИМОСТЬ</c:v>
                </c:pt>
                <c:pt idx="1">
                  <c:v>АРЕНДА</c:v>
                </c:pt>
                <c:pt idx="2">
                  <c:v>ЗАРАБОТНАЯ ПЛАТА</c:v>
                </c:pt>
                <c:pt idx="3">
                  <c:v>АДМИН. РАСХОДЫ</c:v>
                </c:pt>
                <c:pt idx="4">
                  <c:v>НАЛОГИ</c:v>
                </c:pt>
                <c:pt idx="5">
                  <c:v>МАРКЕТИНГ</c:v>
                </c:pt>
                <c:pt idx="6">
                  <c:v>ПРИБЫЛЬ</c:v>
                </c:pt>
              </c:strCache>
            </c:strRef>
          </c:cat>
          <c:val>
            <c:numRef>
              <c:f>'Структура выручки'!$B$7:$B$13</c:f>
              <c:numCache>
                <c:formatCode>_-* #\ ##0\ _₽_-;\-* #\ ##0\ _₽_-;_-* "-"??\ _₽_-;_-@</c:formatCode>
                <c:ptCount val="7"/>
                <c:pt idx="0">
                  <c:v>647501</c:v>
                </c:pt>
                <c:pt idx="1">
                  <c:v>30000</c:v>
                </c:pt>
                <c:pt idx="2">
                  <c:v>658756</c:v>
                </c:pt>
                <c:pt idx="3">
                  <c:v>25000</c:v>
                </c:pt>
                <c:pt idx="4">
                  <c:v>274006.86</c:v>
                </c:pt>
                <c:pt idx="5">
                  <c:v>530000</c:v>
                </c:pt>
                <c:pt idx="6">
                  <c:v>2401517.14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A5-394C-942F-1014E152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i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КОЛИЧЕСТВО КЛИЕНТОВ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'Структура выручки'!$A$31</c:f>
              <c:strCache>
                <c:ptCount val="1"/>
                <c:pt idx="0">
                  <c:v>КОЛИЧЕСТВО КЛИЕНТОВ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выручки'!$B$31:$D$31</c:f>
              <c:numCache>
                <c:formatCode>_-* #\ ##0\ _₽_-;\-* #\ ##0\ _₽_-;_-* "-"??\ _₽_-;_-@</c:formatCode>
                <c:ptCount val="3"/>
                <c:pt idx="0">
                  <c:v>1360</c:v>
                </c:pt>
                <c:pt idx="1">
                  <c:v>1457</c:v>
                </c:pt>
                <c:pt idx="2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F-6742-BE4C-C8DD53E64A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24929"/>
        <c:axId val="1765335550"/>
      </c:lineChart>
      <c:catAx>
        <c:axId val="8882492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5335550"/>
        <c:crosses val="autoZero"/>
        <c:auto val="1"/>
        <c:lblAlgn val="ctr"/>
        <c:lblOffset val="100"/>
        <c:noMultiLvlLbl val="1"/>
      </c:catAx>
      <c:valAx>
        <c:axId val="1765335550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82492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ЧИСТЫЙ ДЕНЕЖНЫЙ</a:t>
            </a:r>
            <a:r>
              <a:rPr lang="ru-RU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 ПОТОК</a:t>
            </a:r>
            <a:endParaRPr lang="ru-RU">
              <a:solidFill>
                <a:schemeClr val="tx1">
                  <a:lumMod val="95000"/>
                  <a:lumOff val="5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'Структура выручки'!$G$47</c:f>
              <c:strCache>
                <c:ptCount val="1"/>
                <c:pt idx="0">
                  <c:v>Чистый денежный поток</c:v>
                </c:pt>
              </c:strCache>
            </c:strRef>
          </c:tx>
          <c:spPr>
            <a:ln w="2222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>
                    <a:shade val="76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выручки'!$H$47:$J$47</c:f>
              <c:numCache>
                <c:formatCode>_-* #\ ##0\ _₽_-;\-* #\ ##0\ _₽_-;_-* "-"??\ _₽_-;_-@</c:formatCode>
                <c:ptCount val="3"/>
                <c:pt idx="0">
                  <c:v>1427.1289999999999</c:v>
                </c:pt>
                <c:pt idx="1">
                  <c:v>1581.2750000000001</c:v>
                </c:pt>
                <c:pt idx="2">
                  <c:v>3318.0250000000001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5-A74C-93DC-7FC4A4E3407D}"/>
            </c:ext>
          </c:extLst>
        </c:ser>
        <c:ser>
          <c:idx val="1"/>
          <c:order val="1"/>
          <c:tx>
            <c:strRef>
              <c:f>'Структура выручки'!$G$47</c:f>
              <c:strCache>
                <c:ptCount val="1"/>
                <c:pt idx="0">
                  <c:v>Чистый денежный поток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>
                    <a:tint val="77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выручки'!$H$47:$J$47</c:f>
              <c:numCache>
                <c:formatCode>_-* #\ ##0\ _₽_-;\-* #\ ##0\ _₽_-;_-* "-"??\ _₽_-;_-@</c:formatCode>
                <c:ptCount val="3"/>
                <c:pt idx="0">
                  <c:v>1427.1289999999999</c:v>
                </c:pt>
                <c:pt idx="1">
                  <c:v>1581.2750000000001</c:v>
                </c:pt>
                <c:pt idx="2">
                  <c:v>3318.0250000000001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5-A74C-93DC-7FC4A4E3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4951"/>
        <c:axId val="622734104"/>
      </c:lineChart>
      <c:catAx>
        <c:axId val="32594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2734104"/>
        <c:crosses val="autoZero"/>
        <c:auto val="1"/>
        <c:lblAlgn val="ctr"/>
        <c:lblOffset val="100"/>
        <c:noMultiLvlLbl val="1"/>
      </c:catAx>
      <c:valAx>
        <c:axId val="62273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9495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ru-RU" b="1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ВАЛОВАЯ</a:t>
            </a:r>
            <a:r>
              <a:rPr lang="ru-RU" b="1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</a:rPr>
              <a:t> ПРИБЫЛЬ</a:t>
            </a:r>
            <a:endParaRPr lang="ru-RU" b="1">
              <a:solidFill>
                <a:schemeClr val="tx1">
                  <a:lumMod val="95000"/>
                  <a:lumOff val="5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'Структура выручки'!$G$31</c:f>
              <c:strCache>
                <c:ptCount val="1"/>
                <c:pt idx="0">
                  <c:v>Валовая прибыль, тыс. руб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'Структура выручки'!$B$30:$D$30</c:f>
              <c:strCache>
                <c:ptCount val="3"/>
                <c:pt idx="0">
                  <c:v> Март</c:v>
                </c:pt>
                <c:pt idx="1">
                  <c:v> Апрель</c:v>
                </c:pt>
                <c:pt idx="2">
                  <c:v> Май</c:v>
                </c:pt>
              </c:strCache>
            </c:strRef>
          </c:cat>
          <c:val>
            <c:numRef>
              <c:f>'Структура выручки'!$H$31:$J$31</c:f>
              <c:numCache>
                <c:formatCode>_-* #\ ##0\ _₽_-;\-* #\ ##0\ _₽_-;_-* "-"??\ _₽_-;_-@</c:formatCode>
                <c:ptCount val="3"/>
                <c:pt idx="0">
                  <c:v>1845.1974575702232</c:v>
                </c:pt>
                <c:pt idx="1">
                  <c:v>2047.43995825506</c:v>
                </c:pt>
                <c:pt idx="2">
                  <c:v>3919.28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7-F54A-8D35-C20A1DAEA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1638166"/>
        <c:axId val="74334427"/>
      </c:lineChart>
      <c:catAx>
        <c:axId val="103163816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334427"/>
        <c:crosses val="autoZero"/>
        <c:auto val="1"/>
        <c:lblAlgn val="ctr"/>
        <c:lblOffset val="100"/>
        <c:noMultiLvlLbl val="1"/>
      </c:catAx>
      <c:valAx>
        <c:axId val="74334427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-* #\ ##0\ _₽_-;\-* #\ ##0\ _₽_-;_-* &quot;-&quot;??\ _₽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163816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1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77254</xdr:rowOff>
    </xdr:from>
    <xdr:ext cx="6134100" cy="2378878"/>
    <xdr:graphicFrame macro="">
      <xdr:nvGraphicFramePr>
        <xdr:cNvPr id="2" name="Chart 1" title="Диаграмм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157389</xdr:colOff>
      <xdr:row>13</xdr:row>
      <xdr:rowOff>118836</xdr:rowOff>
    </xdr:from>
    <xdr:ext cx="2972253" cy="182050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23</xdr:row>
      <xdr:rowOff>0</xdr:rowOff>
    </xdr:from>
    <xdr:ext cx="2936421" cy="1687286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208642</xdr:colOff>
      <xdr:row>13</xdr:row>
      <xdr:rowOff>120195</xdr:rowOff>
    </xdr:from>
    <xdr:ext cx="2993572" cy="1812019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195307</xdr:colOff>
      <xdr:row>23</xdr:row>
      <xdr:rowOff>0</xdr:rowOff>
    </xdr:from>
    <xdr:ext cx="2994933" cy="1687287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991099" cy="2743200"/>
    <xdr:graphicFrame macro="">
      <xdr:nvGraphicFramePr>
        <xdr:cNvPr id="6" name="Chart 6" title="Диаграмма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32</xdr:row>
      <xdr:rowOff>0</xdr:rowOff>
    </xdr:from>
    <xdr:ext cx="4991100" cy="2286000"/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0</xdr:colOff>
      <xdr:row>48</xdr:row>
      <xdr:rowOff>6350</xdr:rowOff>
    </xdr:from>
    <xdr:ext cx="4406900" cy="2470150"/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0</xdr:colOff>
      <xdr:row>32</xdr:row>
      <xdr:rowOff>0</xdr:rowOff>
    </xdr:from>
    <xdr:ext cx="4648200" cy="228600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48</xdr:row>
      <xdr:rowOff>0</xdr:rowOff>
    </xdr:from>
    <xdr:ext cx="4991100" cy="2476500"/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5"/>
  <sheetViews>
    <sheetView showGridLines="0" tabSelected="1" zoomScale="112" workbookViewId="0">
      <selection activeCell="F49" sqref="F49"/>
    </sheetView>
  </sheetViews>
  <sheetFormatPr baseColWidth="10" defaultColWidth="11.1640625" defaultRowHeight="16"/>
  <cols>
    <col min="1" max="1" width="2.1640625" style="14" customWidth="1"/>
    <col min="2" max="2" width="24.1640625" style="14" customWidth="1"/>
    <col min="3" max="3" width="14.1640625" style="14" customWidth="1"/>
    <col min="4" max="4" width="11.83203125" style="14" customWidth="1"/>
    <col min="5" max="5" width="10.83203125" style="14" customWidth="1"/>
    <col min="6" max="6" width="19.1640625" style="14" customWidth="1"/>
    <col min="7" max="7" width="1.83203125" style="14" customWidth="1"/>
    <col min="8" max="8" width="0.83203125" style="14" customWidth="1"/>
    <col min="9" max="9" width="1.5" style="14" customWidth="1"/>
    <col min="10" max="10" width="14.83203125" style="51" customWidth="1"/>
    <col min="11" max="11" width="9.33203125" style="14" customWidth="1"/>
    <col min="12" max="12" width="13.33203125" style="14" customWidth="1"/>
    <col min="13" max="13" width="13.83203125" style="14" customWidth="1"/>
    <col min="14" max="14" width="11" style="14" customWidth="1"/>
    <col min="15" max="25" width="8.33203125" style="14" customWidth="1"/>
    <col min="26" max="16384" width="11.1640625" style="14"/>
  </cols>
  <sheetData>
    <row r="1" spans="1:25" ht="50" customHeight="1">
      <c r="B1" s="96" t="s">
        <v>0</v>
      </c>
      <c r="C1" s="97"/>
      <c r="D1" s="97"/>
      <c r="E1" s="97"/>
      <c r="F1" s="98"/>
      <c r="G1" s="15"/>
      <c r="H1" s="33"/>
      <c r="J1" s="99" t="s">
        <v>50</v>
      </c>
      <c r="K1" s="100"/>
      <c r="L1" s="100"/>
      <c r="M1" s="100"/>
      <c r="N1" s="101"/>
    </row>
    <row r="2" spans="1:25">
      <c r="H2" s="17"/>
      <c r="N2" s="16"/>
    </row>
    <row r="3" spans="1:25" ht="21" customHeight="1">
      <c r="B3" s="102" t="s">
        <v>71</v>
      </c>
      <c r="C3" s="102"/>
      <c r="D3" s="102"/>
      <c r="E3" s="102"/>
      <c r="F3" s="102"/>
      <c r="H3" s="17"/>
      <c r="J3" s="103" t="s">
        <v>51</v>
      </c>
      <c r="K3" s="103"/>
      <c r="L3" s="103"/>
      <c r="M3" s="103"/>
      <c r="N3" s="103"/>
    </row>
    <row r="4" spans="1:25" ht="21" customHeight="1" thickBot="1">
      <c r="B4" s="45"/>
      <c r="C4" s="45"/>
      <c r="D4" s="45"/>
      <c r="E4" s="45"/>
      <c r="F4" s="45"/>
      <c r="H4" s="17"/>
      <c r="J4" s="52"/>
      <c r="K4" s="38"/>
      <c r="L4" s="38"/>
      <c r="M4" s="38"/>
      <c r="N4" s="38"/>
    </row>
    <row r="5" spans="1:25" ht="17">
      <c r="B5" s="18"/>
      <c r="C5" s="19" t="str">
        <f>Данные!C5</f>
        <v>Блоггеры</v>
      </c>
      <c r="D5" s="19" t="str">
        <f>Данные!C6</f>
        <v>ВКонтакте</v>
      </c>
      <c r="E5" s="34" t="s">
        <v>1</v>
      </c>
      <c r="F5" s="49" t="s">
        <v>2</v>
      </c>
      <c r="H5" s="17"/>
      <c r="J5" s="53"/>
      <c r="K5" s="18"/>
      <c r="L5" s="47" t="str">
        <f>Данные!F2</f>
        <v>Апрель</v>
      </c>
      <c r="M5" s="48" t="str">
        <f>Данные!G2</f>
        <v>Май</v>
      </c>
      <c r="N5" s="59" t="s">
        <v>3</v>
      </c>
    </row>
    <row r="6" spans="1:25" ht="17">
      <c r="B6" s="35" t="s">
        <v>48</v>
      </c>
      <c r="C6" s="44">
        <f>Данные!G5</f>
        <v>405000</v>
      </c>
      <c r="D6" s="44">
        <f>Данные!G6</f>
        <v>65000</v>
      </c>
      <c r="E6" s="72">
        <f>F6-D6-C6</f>
        <v>60000</v>
      </c>
      <c r="F6" s="40">
        <f>Данные!G8</f>
        <v>530000</v>
      </c>
      <c r="H6" s="17"/>
      <c r="J6" s="104" t="s">
        <v>53</v>
      </c>
      <c r="K6" s="104"/>
      <c r="L6" s="36">
        <f>Данные!F21</f>
        <v>2409000</v>
      </c>
      <c r="M6" s="37">
        <f>Данные!G21</f>
        <v>4566781</v>
      </c>
      <c r="N6" s="54">
        <f>M6/L6-1</f>
        <v>0.89571647986716485</v>
      </c>
    </row>
    <row r="7" spans="1:25" ht="17">
      <c r="A7" s="23"/>
      <c r="B7" s="35" t="s">
        <v>49</v>
      </c>
      <c r="C7" s="44">
        <f>Данные!G11</f>
        <v>1392</v>
      </c>
      <c r="D7" s="44">
        <f>Данные!G12</f>
        <v>300</v>
      </c>
      <c r="E7" s="72">
        <f>F7-D7-C7</f>
        <v>46</v>
      </c>
      <c r="F7" s="40">
        <f>Данные!G14</f>
        <v>1738</v>
      </c>
      <c r="G7" s="23"/>
      <c r="H7" s="24"/>
      <c r="I7" s="23"/>
      <c r="J7" s="104" t="s">
        <v>28</v>
      </c>
      <c r="K7" s="104"/>
      <c r="L7" s="36">
        <f>Данные!F33</f>
        <v>2047439.95825506</v>
      </c>
      <c r="M7" s="37">
        <f>Данные!G33</f>
        <v>3919280</v>
      </c>
      <c r="N7" s="54">
        <f>M7/L7-1</f>
        <v>0.91423439998710587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6" customHeight="1">
      <c r="A8" s="25"/>
      <c r="B8" s="35" t="s">
        <v>47</v>
      </c>
      <c r="C8" s="44">
        <f>C6/C7</f>
        <v>290.94827586206895</v>
      </c>
      <c r="D8" s="44">
        <f>D6/D7</f>
        <v>216.66666666666666</v>
      </c>
      <c r="E8" s="72">
        <f>E6/E7</f>
        <v>1304.3478260869565</v>
      </c>
      <c r="F8" s="40">
        <f>F6/F7</f>
        <v>304.9482163406214</v>
      </c>
      <c r="G8" s="25"/>
      <c r="H8" s="26"/>
      <c r="I8" s="25"/>
      <c r="J8" s="92" t="s">
        <v>4</v>
      </c>
      <c r="K8" s="92"/>
      <c r="L8" s="42">
        <f>L7/L6</f>
        <v>0.84991280957038606</v>
      </c>
      <c r="M8" s="43">
        <f>M7/M6</f>
        <v>0.85821500965340791</v>
      </c>
      <c r="N8" s="67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7">
      <c r="B9" s="35" t="s">
        <v>26</v>
      </c>
      <c r="C9" s="44">
        <f>Данные!G18</f>
        <v>3648581</v>
      </c>
      <c r="D9" s="44">
        <f>Данные!G19</f>
        <v>840000</v>
      </c>
      <c r="E9" s="72">
        <f>F9-D9-C9</f>
        <v>78200</v>
      </c>
      <c r="F9" s="40">
        <f>Данные!G21</f>
        <v>4566781</v>
      </c>
      <c r="H9" s="17"/>
      <c r="J9" s="104" t="s">
        <v>54</v>
      </c>
      <c r="K9" s="104"/>
      <c r="L9" s="36">
        <f>Данные!F42</f>
        <v>959265</v>
      </c>
      <c r="M9" s="37">
        <f>Данные!G42</f>
        <v>1517762.8599999999</v>
      </c>
      <c r="N9" s="54">
        <f>M9/L9-1</f>
        <v>0.58221436203760146</v>
      </c>
    </row>
    <row r="10" spans="1:25" ht="17">
      <c r="A10" s="25"/>
      <c r="B10" s="35" t="s">
        <v>6</v>
      </c>
      <c r="C10" s="70">
        <f>C9/C6</f>
        <v>9.0088419753086413</v>
      </c>
      <c r="D10" s="70">
        <f>D9/D6</f>
        <v>12.923076923076923</v>
      </c>
      <c r="E10" s="71">
        <f>E9/E6</f>
        <v>1.3033333333333332</v>
      </c>
      <c r="F10" s="41">
        <f>F9/F6</f>
        <v>8.6165679245283027</v>
      </c>
      <c r="G10" s="25"/>
      <c r="H10" s="26"/>
      <c r="I10" s="25"/>
      <c r="J10" s="92" t="s">
        <v>4</v>
      </c>
      <c r="K10" s="92"/>
      <c r="L10" s="42">
        <f>L9/L6</f>
        <v>0.39820049813200498</v>
      </c>
      <c r="M10" s="43">
        <f>M9/M6</f>
        <v>0.33234850981468128</v>
      </c>
      <c r="N10" s="67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7">
      <c r="A11" s="23"/>
      <c r="B11" s="35" t="s">
        <v>28</v>
      </c>
      <c r="C11" s="44">
        <f>Данные!G30</f>
        <v>3172410</v>
      </c>
      <c r="D11" s="44">
        <f>Данные!G31</f>
        <v>680400</v>
      </c>
      <c r="E11" s="72">
        <f>F11-D11-C11</f>
        <v>66470</v>
      </c>
      <c r="F11" s="40">
        <f>Данные!G33</f>
        <v>3919280</v>
      </c>
      <c r="G11" s="23"/>
      <c r="H11" s="24"/>
      <c r="I11" s="23"/>
      <c r="J11" s="104" t="s">
        <v>55</v>
      </c>
      <c r="K11" s="104"/>
      <c r="L11" s="36">
        <f>L7-L9</f>
        <v>1088174.95825506</v>
      </c>
      <c r="M11" s="37">
        <f>M7-M9</f>
        <v>2401517.14</v>
      </c>
      <c r="N11" s="54">
        <f>M11/L11-1</f>
        <v>1.2069218941142941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7" thickBot="1">
      <c r="A12" s="25"/>
      <c r="B12" s="35"/>
      <c r="C12" s="70">
        <f>C11/C9</f>
        <v>0.86949145434896469</v>
      </c>
      <c r="D12" s="70">
        <f>D11/D9</f>
        <v>0.81</v>
      </c>
      <c r="E12" s="71">
        <f>E11/E9</f>
        <v>0.85</v>
      </c>
      <c r="F12" s="39">
        <f>F11/F9</f>
        <v>0.85821500965340791</v>
      </c>
      <c r="G12" s="25"/>
      <c r="H12" s="26"/>
      <c r="I12" s="25"/>
      <c r="J12" s="94" t="s">
        <v>4</v>
      </c>
      <c r="K12" s="95"/>
      <c r="L12" s="42">
        <f>L11/L6</f>
        <v>0.45171231143838109</v>
      </c>
      <c r="M12" s="43">
        <f>M11/M6</f>
        <v>0.52586649983872669</v>
      </c>
      <c r="N12" s="67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>
      <c r="H13" s="17"/>
      <c r="N13" s="16"/>
    </row>
    <row r="14" spans="1:25">
      <c r="H14" s="17"/>
    </row>
    <row r="15" spans="1:25" ht="21">
      <c r="H15" s="17"/>
      <c r="J15" s="93" t="s">
        <v>52</v>
      </c>
      <c r="K15" s="93"/>
      <c r="L15" s="93"/>
      <c r="M15" s="93"/>
      <c r="N15" s="93"/>
    </row>
    <row r="16" spans="1:25">
      <c r="H16" s="17"/>
      <c r="N16" s="16"/>
    </row>
    <row r="17" spans="1:25" ht="18" customHeight="1" thickBot="1">
      <c r="H17" s="17"/>
      <c r="J17" s="53"/>
      <c r="K17" s="18"/>
      <c r="L17" s="47" t="str">
        <f>L5</f>
        <v>Апрель</v>
      </c>
      <c r="M17" s="47" t="str">
        <f>M5</f>
        <v>Май</v>
      </c>
      <c r="N17" s="60" t="s">
        <v>3</v>
      </c>
    </row>
    <row r="18" spans="1:25" ht="18" thickBot="1">
      <c r="A18" s="27"/>
      <c r="B18" s="27"/>
      <c r="C18" s="27"/>
      <c r="D18" s="27"/>
      <c r="E18" s="27"/>
      <c r="F18" s="27"/>
      <c r="G18" s="27"/>
      <c r="H18" s="28"/>
      <c r="I18" s="27"/>
      <c r="J18" s="84" t="s">
        <v>8</v>
      </c>
      <c r="K18" s="85"/>
      <c r="L18" s="55">
        <f>Данные!F50</f>
        <v>2409000</v>
      </c>
      <c r="M18" s="55">
        <f>Данные!G50</f>
        <v>4566781</v>
      </c>
      <c r="N18" s="56">
        <f>M18/L18-1</f>
        <v>0.89571647986716485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8" customHeight="1" thickBot="1">
      <c r="H19" s="17"/>
      <c r="J19" s="62"/>
      <c r="K19" s="63"/>
      <c r="L19" s="27"/>
      <c r="M19" s="27"/>
      <c r="N19" s="29"/>
    </row>
    <row r="20" spans="1:25" ht="16" customHeight="1" thickBot="1">
      <c r="A20" s="30"/>
      <c r="B20" s="30"/>
      <c r="C20" s="30"/>
      <c r="D20" s="30"/>
      <c r="E20" s="30"/>
      <c r="F20" s="30"/>
      <c r="G20" s="30"/>
      <c r="H20" s="31"/>
      <c r="I20" s="30"/>
      <c r="J20" s="84" t="s">
        <v>9</v>
      </c>
      <c r="K20" s="85"/>
      <c r="L20" s="55">
        <f>Данные!F59</f>
        <v>827725</v>
      </c>
      <c r="M20" s="55">
        <f>Данные!G59</f>
        <v>1248756</v>
      </c>
      <c r="N20" s="56">
        <f>M20/L20-1</f>
        <v>0.50866048506448402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16" customHeight="1">
      <c r="H21" s="17"/>
      <c r="J21" s="86" t="s">
        <v>60</v>
      </c>
      <c r="K21" s="87"/>
      <c r="L21" s="64">
        <f>Данные!F53</f>
        <v>0</v>
      </c>
      <c r="M21" s="64">
        <f>Данные!G53</f>
        <v>0</v>
      </c>
      <c r="N21" s="65">
        <f t="shared" ref="N21:N26" si="0">IF(L21=0,0,M21/L21-1)</f>
        <v>0</v>
      </c>
    </row>
    <row r="22" spans="1:25" ht="16" customHeight="1">
      <c r="H22" s="17"/>
      <c r="J22" s="88" t="s">
        <v>61</v>
      </c>
      <c r="K22" s="89"/>
      <c r="L22" s="36">
        <f>Данные!F54</f>
        <v>30000</v>
      </c>
      <c r="M22" s="36">
        <f>Данные!G54</f>
        <v>30000</v>
      </c>
      <c r="N22" s="66">
        <f t="shared" si="0"/>
        <v>0</v>
      </c>
    </row>
    <row r="23" spans="1:25" ht="16" customHeight="1">
      <c r="H23" s="17"/>
      <c r="J23" s="88" t="s">
        <v>62</v>
      </c>
      <c r="K23" s="89"/>
      <c r="L23" s="36">
        <f>Данные!F55</f>
        <v>30000</v>
      </c>
      <c r="M23" s="36">
        <f>Данные!G55</f>
        <v>30000</v>
      </c>
      <c r="N23" s="66">
        <f t="shared" si="0"/>
        <v>0</v>
      </c>
    </row>
    <row r="24" spans="1:25" ht="16" customHeight="1">
      <c r="H24" s="17"/>
      <c r="J24" s="88" t="s">
        <v>63</v>
      </c>
      <c r="K24" s="89"/>
      <c r="L24" s="36">
        <f>Данные!F56</f>
        <v>357725</v>
      </c>
      <c r="M24" s="36">
        <f>Данные!G56</f>
        <v>658756</v>
      </c>
      <c r="N24" s="66">
        <f t="shared" si="0"/>
        <v>0.84151513033754988</v>
      </c>
    </row>
    <row r="25" spans="1:25" ht="16" customHeight="1">
      <c r="H25" s="17"/>
      <c r="J25" s="88" t="s">
        <v>64</v>
      </c>
      <c r="K25" s="89"/>
      <c r="L25" s="36">
        <f>Данные!F57</f>
        <v>0</v>
      </c>
      <c r="M25" s="36">
        <f>Данные!G57</f>
        <v>0</v>
      </c>
      <c r="N25" s="66">
        <f t="shared" si="0"/>
        <v>0</v>
      </c>
    </row>
    <row r="26" spans="1:25" ht="17">
      <c r="A26" s="27"/>
      <c r="B26" s="27"/>
      <c r="C26" s="27"/>
      <c r="D26" s="27"/>
      <c r="E26" s="27"/>
      <c r="F26" s="27"/>
      <c r="G26" s="27"/>
      <c r="H26" s="28"/>
      <c r="I26" s="27"/>
      <c r="J26" s="88" t="s">
        <v>16</v>
      </c>
      <c r="K26" s="89"/>
      <c r="L26" s="36">
        <f>Данные!F58</f>
        <v>410000</v>
      </c>
      <c r="M26" s="36">
        <f>Данные!G58</f>
        <v>530000</v>
      </c>
      <c r="N26" s="66">
        <f t="shared" si="0"/>
        <v>0.29268292682926833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32" customHeight="1" thickBot="1">
      <c r="H27" s="17"/>
      <c r="J27" s="62"/>
      <c r="K27" s="63"/>
      <c r="L27" s="27"/>
      <c r="M27" s="27"/>
      <c r="N27" s="29"/>
    </row>
    <row r="28" spans="1:25" ht="52" thickBot="1">
      <c r="H28" s="17"/>
      <c r="J28" s="90" t="s">
        <v>56</v>
      </c>
      <c r="K28" s="91"/>
      <c r="L28" s="57">
        <f t="shared" ref="L28:M28" si="1">L18-L20</f>
        <v>1581275</v>
      </c>
      <c r="M28" s="57">
        <f t="shared" si="1"/>
        <v>3318025</v>
      </c>
      <c r="N28" s="58">
        <f>M28/L28-1</f>
        <v>1.0983225561651198</v>
      </c>
    </row>
    <row r="29" spans="1:25">
      <c r="H29" s="17"/>
    </row>
    <row r="30" spans="1:25">
      <c r="H30" s="17"/>
    </row>
    <row r="31" spans="1:25" ht="21">
      <c r="H31" s="17"/>
      <c r="J31" s="93" t="s">
        <v>57</v>
      </c>
      <c r="K31" s="93"/>
      <c r="L31" s="93"/>
      <c r="M31" s="93"/>
      <c r="N31" s="93"/>
    </row>
    <row r="32" spans="1:25" ht="16" customHeight="1">
      <c r="H32" s="17"/>
      <c r="J32" s="50"/>
      <c r="K32" s="50"/>
      <c r="L32" s="50"/>
      <c r="M32" s="50"/>
      <c r="N32" s="50"/>
    </row>
    <row r="33" spans="1:25" ht="16" customHeight="1">
      <c r="H33" s="17"/>
      <c r="L33" s="19" t="str">
        <f>L17</f>
        <v>Апрель</v>
      </c>
      <c r="M33" s="19" t="str">
        <f>M17</f>
        <v>Май</v>
      </c>
      <c r="N33" s="61" t="s">
        <v>3</v>
      </c>
    </row>
    <row r="34" spans="1:25" ht="16" customHeight="1">
      <c r="H34" s="17"/>
      <c r="J34" s="82" t="s">
        <v>42</v>
      </c>
      <c r="K34" s="83"/>
      <c r="L34" s="20">
        <f>Данные!F63</f>
        <v>30000</v>
      </c>
      <c r="M34" s="20">
        <f>Данные!G63</f>
        <v>100000</v>
      </c>
      <c r="N34" s="46">
        <f>IF(L34=0,0,M34/L34-1)</f>
        <v>2.3333333333333335</v>
      </c>
    </row>
    <row r="35" spans="1:25" ht="16" customHeight="1">
      <c r="H35" s="17"/>
      <c r="J35" s="82" t="s">
        <v>58</v>
      </c>
      <c r="K35" s="83"/>
      <c r="L35" s="21">
        <f>Данные!F64</f>
        <v>2000</v>
      </c>
      <c r="M35" s="21">
        <f>Данные!G64</f>
        <v>0</v>
      </c>
      <c r="N35" s="22">
        <f>IF(L35=0,0,M35/L35-1)</f>
        <v>-1</v>
      </c>
    </row>
    <row r="36" spans="1:25" ht="16" customHeight="1">
      <c r="H36" s="17"/>
      <c r="J36" s="82" t="s">
        <v>44</v>
      </c>
      <c r="K36" s="83"/>
      <c r="L36" s="21">
        <f>Данные!F65</f>
        <v>45000</v>
      </c>
      <c r="M36" s="21">
        <f>Данные!G65</f>
        <v>67000</v>
      </c>
      <c r="N36" s="22">
        <f>IF(L36=0,0,M36/L36-1)</f>
        <v>0.48888888888888893</v>
      </c>
    </row>
    <row r="37" spans="1:25" ht="34">
      <c r="A37" s="27"/>
      <c r="B37" s="27"/>
      <c r="C37" s="27"/>
      <c r="D37" s="27"/>
      <c r="E37" s="27"/>
      <c r="F37" s="27"/>
      <c r="G37" s="27"/>
      <c r="H37" s="69"/>
      <c r="I37" s="27"/>
      <c r="J37" s="82" t="s">
        <v>57</v>
      </c>
      <c r="K37" s="83"/>
      <c r="L37" s="21">
        <f>IF(L34+L35-L36&lt;0,0,L34+L35-L36)</f>
        <v>0</v>
      </c>
      <c r="M37" s="21">
        <f>IF(M34+M35-M36&lt;0,0,M34+M35-M36)</f>
        <v>33000</v>
      </c>
      <c r="N37" s="22">
        <f>IF(L37=0,0,M37/L37-1)</f>
        <v>0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34">
      <c r="H38" s="33"/>
      <c r="I38" s="68"/>
      <c r="J38" s="82" t="s">
        <v>59</v>
      </c>
      <c r="K38" s="83"/>
      <c r="L38" s="32">
        <f>IF(L34+L35-L36&lt;0,L34+L35-L36,0)</f>
        <v>-13000</v>
      </c>
      <c r="M38" s="32">
        <f>IF(M34+M35-M36&lt;0,M34+M35-M36,0)</f>
        <v>0</v>
      </c>
      <c r="N38" s="22">
        <f>IF(L38=0,0,M38/L38-1)</f>
        <v>-1</v>
      </c>
    </row>
    <row r="39" spans="1:25">
      <c r="H39" s="33"/>
      <c r="I39" s="68"/>
      <c r="N39" s="16"/>
    </row>
    <row r="40" spans="1:25">
      <c r="H40" s="33"/>
      <c r="I40" s="68"/>
      <c r="N40" s="16"/>
    </row>
    <row r="41" spans="1:25">
      <c r="H41" s="68"/>
      <c r="I41" s="68"/>
      <c r="J41" s="111"/>
      <c r="N41" s="16"/>
    </row>
    <row r="42" spans="1:25">
      <c r="H42" s="68"/>
      <c r="I42" s="68"/>
      <c r="J42" s="111"/>
      <c r="N42" s="16"/>
    </row>
    <row r="43" spans="1:25">
      <c r="H43" s="68"/>
      <c r="I43" s="68"/>
      <c r="J43" s="111"/>
      <c r="N43" s="16"/>
    </row>
    <row r="44" spans="1:25">
      <c r="I44" s="68"/>
      <c r="N44" s="16"/>
    </row>
    <row r="45" spans="1:25">
      <c r="N45" s="16"/>
    </row>
    <row r="46" spans="1:25">
      <c r="N46" s="16"/>
    </row>
    <row r="47" spans="1:25">
      <c r="N47" s="16"/>
    </row>
    <row r="48" spans="1:25">
      <c r="N48" s="16"/>
    </row>
    <row r="49" spans="14:14">
      <c r="N49" s="16"/>
    </row>
    <row r="50" spans="14:14">
      <c r="N50" s="16"/>
    </row>
    <row r="51" spans="14:14">
      <c r="N51" s="16"/>
    </row>
    <row r="52" spans="14:14">
      <c r="N52" s="16"/>
    </row>
    <row r="53" spans="14:14">
      <c r="N53" s="16"/>
    </row>
    <row r="54" spans="14:14">
      <c r="N54" s="16"/>
    </row>
    <row r="55" spans="14:14">
      <c r="N55" s="16"/>
    </row>
    <row r="56" spans="14:14">
      <c r="N56" s="16"/>
    </row>
    <row r="57" spans="14:14">
      <c r="N57" s="16"/>
    </row>
    <row r="58" spans="14:14">
      <c r="N58" s="16"/>
    </row>
    <row r="59" spans="14:14">
      <c r="N59" s="16"/>
    </row>
    <row r="60" spans="14:14">
      <c r="N60" s="16"/>
    </row>
    <row r="61" spans="14:14">
      <c r="N61" s="16"/>
    </row>
    <row r="62" spans="14:14">
      <c r="N62" s="16"/>
    </row>
    <row r="63" spans="14:14">
      <c r="N63" s="16"/>
    </row>
    <row r="64" spans="14:14">
      <c r="N64" s="16"/>
    </row>
    <row r="65" spans="14:14">
      <c r="N65" s="16"/>
    </row>
    <row r="66" spans="14:14">
      <c r="N66" s="16"/>
    </row>
    <row r="67" spans="14:14">
      <c r="N67" s="16"/>
    </row>
    <row r="68" spans="14:14">
      <c r="N68" s="16"/>
    </row>
    <row r="69" spans="14:14">
      <c r="N69" s="16"/>
    </row>
    <row r="70" spans="14:14">
      <c r="N70" s="16"/>
    </row>
    <row r="71" spans="14:14">
      <c r="N71" s="16"/>
    </row>
    <row r="72" spans="14:14">
      <c r="N72" s="16"/>
    </row>
    <row r="73" spans="14:14">
      <c r="N73" s="16"/>
    </row>
    <row r="74" spans="14:14">
      <c r="N74" s="16"/>
    </row>
    <row r="75" spans="14:14">
      <c r="N75" s="16"/>
    </row>
    <row r="76" spans="14:14">
      <c r="N76" s="16"/>
    </row>
    <row r="77" spans="14:14">
      <c r="N77" s="16"/>
    </row>
    <row r="78" spans="14:14">
      <c r="N78" s="16"/>
    </row>
    <row r="79" spans="14:14">
      <c r="N79" s="16"/>
    </row>
    <row r="80" spans="14:14">
      <c r="N80" s="16"/>
    </row>
    <row r="81" spans="14:14">
      <c r="N81" s="16"/>
    </row>
    <row r="82" spans="14:14">
      <c r="N82" s="16"/>
    </row>
    <row r="83" spans="14:14">
      <c r="N83" s="16"/>
    </row>
    <row r="84" spans="14:14">
      <c r="N84" s="16"/>
    </row>
    <row r="85" spans="14:14">
      <c r="N85" s="16"/>
    </row>
    <row r="86" spans="14:14">
      <c r="N86" s="16"/>
    </row>
    <row r="87" spans="14:14">
      <c r="N87" s="16"/>
    </row>
    <row r="88" spans="14:14">
      <c r="N88" s="16"/>
    </row>
    <row r="89" spans="14:14">
      <c r="N89" s="16"/>
    </row>
    <row r="90" spans="14:14">
      <c r="N90" s="16"/>
    </row>
    <row r="91" spans="14:14">
      <c r="N91" s="16"/>
    </row>
    <row r="92" spans="14:14">
      <c r="N92" s="16"/>
    </row>
    <row r="93" spans="14:14">
      <c r="N93" s="16"/>
    </row>
    <row r="94" spans="14:14">
      <c r="N94" s="16"/>
    </row>
    <row r="95" spans="14:14">
      <c r="N95" s="16"/>
    </row>
    <row r="96" spans="14:14">
      <c r="N96" s="16"/>
    </row>
    <row r="97" spans="14:14">
      <c r="N97" s="16"/>
    </row>
    <row r="98" spans="14:14">
      <c r="N98" s="16"/>
    </row>
    <row r="99" spans="14:14">
      <c r="N99" s="16"/>
    </row>
    <row r="100" spans="14:14">
      <c r="N100" s="16"/>
    </row>
    <row r="101" spans="14:14">
      <c r="N101" s="16"/>
    </row>
    <row r="102" spans="14:14">
      <c r="N102" s="16"/>
    </row>
    <row r="103" spans="14:14">
      <c r="N103" s="16"/>
    </row>
    <row r="104" spans="14:14">
      <c r="N104" s="16"/>
    </row>
    <row r="105" spans="14:14">
      <c r="N105" s="16"/>
    </row>
    <row r="106" spans="14:14">
      <c r="N106" s="16"/>
    </row>
    <row r="107" spans="14:14">
      <c r="N107" s="16"/>
    </row>
    <row r="108" spans="14:14">
      <c r="N108" s="16"/>
    </row>
    <row r="109" spans="14:14">
      <c r="N109" s="16"/>
    </row>
    <row r="110" spans="14:14">
      <c r="N110" s="16"/>
    </row>
    <row r="111" spans="14:14">
      <c r="N111" s="16"/>
    </row>
    <row r="112" spans="14:14">
      <c r="N112" s="16"/>
    </row>
    <row r="113" spans="14:14">
      <c r="N113" s="16"/>
    </row>
    <row r="114" spans="14:14">
      <c r="N114" s="16"/>
    </row>
    <row r="115" spans="14:14">
      <c r="N115" s="16"/>
    </row>
    <row r="116" spans="14:14">
      <c r="N116" s="16"/>
    </row>
    <row r="117" spans="14:14">
      <c r="N117" s="16"/>
    </row>
    <row r="118" spans="14:14">
      <c r="N118" s="16"/>
    </row>
    <row r="119" spans="14:14">
      <c r="N119" s="16"/>
    </row>
    <row r="120" spans="14:14">
      <c r="N120" s="16"/>
    </row>
    <row r="121" spans="14:14">
      <c r="N121" s="16"/>
    </row>
    <row r="122" spans="14:14">
      <c r="N122" s="16"/>
    </row>
    <row r="123" spans="14:14">
      <c r="N123" s="16"/>
    </row>
    <row r="124" spans="14:14">
      <c r="N124" s="16"/>
    </row>
    <row r="125" spans="14:14">
      <c r="N125" s="16"/>
    </row>
    <row r="126" spans="14:14">
      <c r="N126" s="16"/>
    </row>
    <row r="127" spans="14:14">
      <c r="N127" s="16"/>
    </row>
    <row r="128" spans="14:14">
      <c r="N128" s="16"/>
    </row>
    <row r="129" spans="14:14">
      <c r="N129" s="16"/>
    </row>
    <row r="130" spans="14:14">
      <c r="N130" s="16"/>
    </row>
    <row r="131" spans="14:14">
      <c r="N131" s="16"/>
    </row>
    <row r="132" spans="14:14">
      <c r="N132" s="16"/>
    </row>
    <row r="133" spans="14:14">
      <c r="N133" s="16"/>
    </row>
    <row r="134" spans="14:14">
      <c r="N134" s="16"/>
    </row>
    <row r="135" spans="14:14">
      <c r="N135" s="16"/>
    </row>
    <row r="136" spans="14:14">
      <c r="N136" s="16"/>
    </row>
    <row r="137" spans="14:14">
      <c r="N137" s="16"/>
    </row>
    <row r="138" spans="14:14">
      <c r="N138" s="16"/>
    </row>
    <row r="139" spans="14:14">
      <c r="N139" s="16"/>
    </row>
    <row r="140" spans="14:14">
      <c r="N140" s="16"/>
    </row>
    <row r="141" spans="14:14">
      <c r="N141" s="16"/>
    </row>
    <row r="142" spans="14:14">
      <c r="N142" s="16"/>
    </row>
    <row r="143" spans="14:14">
      <c r="N143" s="16"/>
    </row>
    <row r="144" spans="14:14">
      <c r="N144" s="16"/>
    </row>
    <row r="145" spans="14:14">
      <c r="N145" s="16"/>
    </row>
    <row r="146" spans="14:14">
      <c r="N146" s="16"/>
    </row>
    <row r="147" spans="14:14">
      <c r="N147" s="16"/>
    </row>
    <row r="148" spans="14:14">
      <c r="N148" s="16"/>
    </row>
    <row r="149" spans="14:14">
      <c r="N149" s="16"/>
    </row>
    <row r="150" spans="14:14">
      <c r="N150" s="16"/>
    </row>
    <row r="151" spans="14:14">
      <c r="N151" s="16"/>
    </row>
    <row r="152" spans="14:14">
      <c r="N152" s="16"/>
    </row>
    <row r="153" spans="14:14">
      <c r="N153" s="16"/>
    </row>
    <row r="154" spans="14:14">
      <c r="N154" s="16"/>
    </row>
    <row r="155" spans="14:14">
      <c r="N155" s="16"/>
    </row>
    <row r="156" spans="14:14">
      <c r="N156" s="16"/>
    </row>
    <row r="157" spans="14:14">
      <c r="N157" s="16"/>
    </row>
    <row r="158" spans="14:14">
      <c r="N158" s="16"/>
    </row>
    <row r="159" spans="14:14">
      <c r="N159" s="16"/>
    </row>
    <row r="160" spans="14:14">
      <c r="N160" s="16"/>
    </row>
    <row r="161" spans="14:14">
      <c r="N161" s="16"/>
    </row>
    <row r="162" spans="14:14">
      <c r="N162" s="16"/>
    </row>
    <row r="163" spans="14:14">
      <c r="N163" s="16"/>
    </row>
    <row r="164" spans="14:14">
      <c r="N164" s="16"/>
    </row>
    <row r="165" spans="14:14">
      <c r="N165" s="16"/>
    </row>
    <row r="166" spans="14:14">
      <c r="N166" s="16"/>
    </row>
    <row r="167" spans="14:14">
      <c r="N167" s="16"/>
    </row>
    <row r="168" spans="14:14">
      <c r="N168" s="16"/>
    </row>
    <row r="169" spans="14:14">
      <c r="N169" s="16"/>
    </row>
    <row r="170" spans="14:14">
      <c r="N170" s="16"/>
    </row>
    <row r="171" spans="14:14">
      <c r="N171" s="16"/>
    </row>
    <row r="172" spans="14:14">
      <c r="N172" s="16"/>
    </row>
    <row r="173" spans="14:14">
      <c r="N173" s="16"/>
    </row>
    <row r="174" spans="14:14">
      <c r="N174" s="16"/>
    </row>
    <row r="175" spans="14:14">
      <c r="N175" s="16"/>
    </row>
    <row r="176" spans="14:14">
      <c r="N176" s="16"/>
    </row>
    <row r="177" spans="14:14">
      <c r="N177" s="16"/>
    </row>
    <row r="178" spans="14:14">
      <c r="N178" s="16"/>
    </row>
    <row r="179" spans="14:14">
      <c r="N179" s="16"/>
    </row>
    <row r="180" spans="14:14">
      <c r="N180" s="16"/>
    </row>
    <row r="181" spans="14:14">
      <c r="N181" s="16"/>
    </row>
    <row r="182" spans="14:14">
      <c r="N182" s="16"/>
    </row>
    <row r="183" spans="14:14">
      <c r="N183" s="16"/>
    </row>
    <row r="184" spans="14:14">
      <c r="N184" s="16"/>
    </row>
    <row r="185" spans="14:14">
      <c r="N185" s="16"/>
    </row>
    <row r="186" spans="14:14">
      <c r="N186" s="16"/>
    </row>
    <row r="187" spans="14:14">
      <c r="N187" s="16"/>
    </row>
    <row r="188" spans="14:14">
      <c r="N188" s="16"/>
    </row>
    <row r="189" spans="14:14">
      <c r="N189" s="16"/>
    </row>
    <row r="190" spans="14:14">
      <c r="N190" s="16"/>
    </row>
    <row r="191" spans="14:14">
      <c r="N191" s="16"/>
    </row>
    <row r="192" spans="14:14">
      <c r="N192" s="16"/>
    </row>
    <row r="193" spans="14:14">
      <c r="N193" s="16"/>
    </row>
    <row r="194" spans="14:14">
      <c r="N194" s="16"/>
    </row>
    <row r="195" spans="14:14">
      <c r="N195" s="16"/>
    </row>
    <row r="196" spans="14:14">
      <c r="N196" s="16"/>
    </row>
    <row r="197" spans="14:14">
      <c r="N197" s="16"/>
    </row>
    <row r="198" spans="14:14">
      <c r="N198" s="16"/>
    </row>
    <row r="199" spans="14:14">
      <c r="N199" s="16"/>
    </row>
    <row r="200" spans="14:14">
      <c r="N200" s="16"/>
    </row>
    <row r="201" spans="14:14">
      <c r="N201" s="16"/>
    </row>
    <row r="202" spans="14:14">
      <c r="N202" s="16"/>
    </row>
    <row r="203" spans="14:14">
      <c r="N203" s="16"/>
    </row>
    <row r="204" spans="14:14">
      <c r="N204" s="16"/>
    </row>
    <row r="205" spans="14:14">
      <c r="N205" s="16"/>
    </row>
    <row r="206" spans="14:14">
      <c r="N206" s="16"/>
    </row>
    <row r="207" spans="14:14">
      <c r="N207" s="16"/>
    </row>
    <row r="208" spans="14:14">
      <c r="N208" s="16"/>
    </row>
    <row r="209" spans="14:14">
      <c r="N209" s="16"/>
    </row>
    <row r="210" spans="14:14">
      <c r="N210" s="16"/>
    </row>
    <row r="211" spans="14:14">
      <c r="N211" s="16"/>
    </row>
    <row r="212" spans="14:14">
      <c r="N212" s="16"/>
    </row>
    <row r="213" spans="14:14">
      <c r="N213" s="16"/>
    </row>
    <row r="214" spans="14:14">
      <c r="N214" s="16"/>
    </row>
    <row r="215" spans="14:14">
      <c r="N215" s="16"/>
    </row>
    <row r="216" spans="14:14">
      <c r="N216" s="16"/>
    </row>
    <row r="217" spans="14:14">
      <c r="N217" s="16"/>
    </row>
    <row r="218" spans="14:14">
      <c r="N218" s="16"/>
    </row>
    <row r="219" spans="14:14">
      <c r="N219" s="16"/>
    </row>
    <row r="220" spans="14:14">
      <c r="N220" s="16"/>
    </row>
    <row r="221" spans="14:14">
      <c r="N221" s="16"/>
    </row>
    <row r="222" spans="14:14">
      <c r="N222" s="16"/>
    </row>
    <row r="223" spans="14:14">
      <c r="N223" s="16"/>
    </row>
    <row r="224" spans="14:14">
      <c r="N224" s="16"/>
    </row>
    <row r="225" spans="14:14">
      <c r="N225" s="16"/>
    </row>
    <row r="226" spans="14:14">
      <c r="N226" s="16"/>
    </row>
    <row r="227" spans="14:14">
      <c r="N227" s="16"/>
    </row>
    <row r="228" spans="14:14">
      <c r="N228" s="16"/>
    </row>
    <row r="229" spans="14:14">
      <c r="N229" s="16"/>
    </row>
    <row r="230" spans="14:14">
      <c r="N230" s="16"/>
    </row>
    <row r="231" spans="14:14">
      <c r="N231" s="16"/>
    </row>
    <row r="232" spans="14:14">
      <c r="N232" s="16"/>
    </row>
    <row r="233" spans="14:14">
      <c r="N233" s="16"/>
    </row>
    <row r="234" spans="14:14">
      <c r="N234" s="16"/>
    </row>
    <row r="235" spans="14:14">
      <c r="N235" s="16"/>
    </row>
    <row r="236" spans="14:14">
      <c r="N236" s="16"/>
    </row>
    <row r="237" spans="14:14">
      <c r="N237" s="16"/>
    </row>
    <row r="238" spans="14:14">
      <c r="N238" s="16"/>
    </row>
    <row r="239" spans="14:14">
      <c r="N239" s="16"/>
    </row>
    <row r="240" spans="14:14">
      <c r="N240" s="16"/>
    </row>
    <row r="241" spans="14:14">
      <c r="N241" s="16"/>
    </row>
    <row r="242" spans="14:14">
      <c r="N242" s="16"/>
    </row>
    <row r="243" spans="14:14">
      <c r="N243" s="16"/>
    </row>
    <row r="244" spans="14:14">
      <c r="N244" s="16"/>
    </row>
    <row r="245" spans="14:14">
      <c r="N245" s="16"/>
    </row>
    <row r="246" spans="14:14">
      <c r="N246" s="16"/>
    </row>
    <row r="247" spans="14:14">
      <c r="N247" s="16"/>
    </row>
    <row r="248" spans="14:14">
      <c r="N248" s="16"/>
    </row>
    <row r="249" spans="14:14">
      <c r="N249" s="16"/>
    </row>
    <row r="250" spans="14:14">
      <c r="N250" s="16"/>
    </row>
    <row r="251" spans="14:14">
      <c r="N251" s="16"/>
    </row>
    <row r="252" spans="14:14">
      <c r="N252" s="16"/>
    </row>
    <row r="253" spans="14:14">
      <c r="N253" s="16"/>
    </row>
    <row r="254" spans="14:14">
      <c r="N254" s="16"/>
    </row>
    <row r="255" spans="14:14">
      <c r="N255" s="16"/>
    </row>
    <row r="256" spans="14:14">
      <c r="N256" s="16"/>
    </row>
    <row r="257" spans="14:14">
      <c r="N257" s="16"/>
    </row>
    <row r="258" spans="14:14">
      <c r="N258" s="16"/>
    </row>
    <row r="259" spans="14:14">
      <c r="N259" s="16"/>
    </row>
    <row r="260" spans="14:14">
      <c r="N260" s="16"/>
    </row>
    <row r="261" spans="14:14">
      <c r="N261" s="16"/>
    </row>
    <row r="262" spans="14:14">
      <c r="N262" s="16"/>
    </row>
    <row r="263" spans="14:14">
      <c r="N263" s="16"/>
    </row>
    <row r="264" spans="14:14">
      <c r="N264" s="16"/>
    </row>
    <row r="265" spans="14:14">
      <c r="N265" s="16"/>
    </row>
    <row r="266" spans="14:14">
      <c r="N266" s="16"/>
    </row>
    <row r="267" spans="14:14">
      <c r="N267" s="16"/>
    </row>
    <row r="268" spans="14:14">
      <c r="N268" s="16"/>
    </row>
    <row r="269" spans="14:14">
      <c r="N269" s="16"/>
    </row>
    <row r="270" spans="14:14">
      <c r="N270" s="16"/>
    </row>
    <row r="271" spans="14:14">
      <c r="N271" s="16"/>
    </row>
    <row r="272" spans="14:14">
      <c r="N272" s="16"/>
    </row>
    <row r="273" spans="14:14">
      <c r="N273" s="16"/>
    </row>
    <row r="274" spans="14:14">
      <c r="N274" s="16"/>
    </row>
    <row r="275" spans="14:14">
      <c r="N275" s="16"/>
    </row>
    <row r="276" spans="14:14">
      <c r="N276" s="16"/>
    </row>
    <row r="277" spans="14:14">
      <c r="N277" s="16"/>
    </row>
    <row r="278" spans="14:14">
      <c r="N278" s="16"/>
    </row>
    <row r="279" spans="14:14">
      <c r="N279" s="16"/>
    </row>
    <row r="280" spans="14:14">
      <c r="N280" s="16"/>
    </row>
    <row r="281" spans="14:14">
      <c r="N281" s="16"/>
    </row>
    <row r="282" spans="14:14">
      <c r="N282" s="16"/>
    </row>
    <row r="283" spans="14:14">
      <c r="N283" s="16"/>
    </row>
    <row r="284" spans="14:14">
      <c r="N284" s="16"/>
    </row>
    <row r="285" spans="14:14">
      <c r="N285" s="16"/>
    </row>
    <row r="286" spans="14:14">
      <c r="N286" s="16"/>
    </row>
    <row r="287" spans="14:14">
      <c r="N287" s="16"/>
    </row>
    <row r="288" spans="14:14">
      <c r="N288" s="16"/>
    </row>
    <row r="289" spans="14:14">
      <c r="N289" s="16"/>
    </row>
    <row r="290" spans="14:14">
      <c r="N290" s="16"/>
    </row>
    <row r="291" spans="14:14">
      <c r="N291" s="16"/>
    </row>
    <row r="292" spans="14:14">
      <c r="N292" s="16"/>
    </row>
    <row r="293" spans="14:14">
      <c r="N293" s="16"/>
    </row>
    <row r="294" spans="14:14">
      <c r="N294" s="16"/>
    </row>
    <row r="295" spans="14:14">
      <c r="N295" s="16"/>
    </row>
    <row r="296" spans="14:14">
      <c r="N296" s="16"/>
    </row>
    <row r="297" spans="14:14">
      <c r="N297" s="16"/>
    </row>
    <row r="298" spans="14:14">
      <c r="N298" s="16"/>
    </row>
    <row r="299" spans="14:14">
      <c r="N299" s="16"/>
    </row>
    <row r="300" spans="14:14">
      <c r="N300" s="16"/>
    </row>
    <row r="301" spans="14:14">
      <c r="N301" s="16"/>
    </row>
    <row r="302" spans="14:14">
      <c r="N302" s="16"/>
    </row>
    <row r="303" spans="14:14">
      <c r="N303" s="16"/>
    </row>
    <row r="304" spans="14:14">
      <c r="N304" s="16"/>
    </row>
    <row r="305" spans="14:14">
      <c r="N305" s="16"/>
    </row>
    <row r="306" spans="14:14">
      <c r="N306" s="16"/>
    </row>
    <row r="307" spans="14:14">
      <c r="N307" s="16"/>
    </row>
    <row r="308" spans="14:14">
      <c r="N308" s="16"/>
    </row>
    <row r="309" spans="14:14">
      <c r="N309" s="16"/>
    </row>
    <row r="310" spans="14:14">
      <c r="N310" s="16"/>
    </row>
    <row r="311" spans="14:14">
      <c r="N311" s="16"/>
    </row>
    <row r="312" spans="14:14">
      <c r="N312" s="16"/>
    </row>
    <row r="313" spans="14:14">
      <c r="N313" s="16"/>
    </row>
    <row r="314" spans="14:14">
      <c r="N314" s="16"/>
    </row>
    <row r="315" spans="14:14">
      <c r="N315" s="16"/>
    </row>
    <row r="316" spans="14:14">
      <c r="N316" s="16"/>
    </row>
    <row r="317" spans="14:14">
      <c r="N317" s="16"/>
    </row>
    <row r="318" spans="14:14">
      <c r="N318" s="16"/>
    </row>
    <row r="319" spans="14:14">
      <c r="N319" s="16"/>
    </row>
    <row r="320" spans="14:14">
      <c r="N320" s="16"/>
    </row>
    <row r="321" spans="14:14">
      <c r="N321" s="16"/>
    </row>
    <row r="322" spans="14:14">
      <c r="N322" s="16"/>
    </row>
    <row r="323" spans="14:14">
      <c r="N323" s="16"/>
    </row>
    <row r="324" spans="14:14">
      <c r="N324" s="16"/>
    </row>
    <row r="325" spans="14:14">
      <c r="N325" s="16"/>
    </row>
    <row r="326" spans="14:14">
      <c r="N326" s="16"/>
    </row>
    <row r="327" spans="14:14">
      <c r="N327" s="16"/>
    </row>
    <row r="328" spans="14:14">
      <c r="N328" s="16"/>
    </row>
    <row r="329" spans="14:14">
      <c r="N329" s="16"/>
    </row>
    <row r="330" spans="14:14">
      <c r="N330" s="16"/>
    </row>
    <row r="331" spans="14:14">
      <c r="N331" s="16"/>
    </row>
    <row r="332" spans="14:14">
      <c r="N332" s="16"/>
    </row>
    <row r="333" spans="14:14">
      <c r="N333" s="16"/>
    </row>
    <row r="334" spans="14:14">
      <c r="N334" s="16"/>
    </row>
    <row r="335" spans="14:14">
      <c r="N335" s="16"/>
    </row>
    <row r="336" spans="14:14">
      <c r="N336" s="16"/>
    </row>
    <row r="337" spans="14:14">
      <c r="N337" s="16"/>
    </row>
    <row r="338" spans="14:14">
      <c r="N338" s="16"/>
    </row>
    <row r="339" spans="14:14">
      <c r="N339" s="16"/>
    </row>
    <row r="340" spans="14:14">
      <c r="N340" s="16"/>
    </row>
    <row r="341" spans="14:14">
      <c r="N341" s="16"/>
    </row>
    <row r="342" spans="14:14">
      <c r="N342" s="16"/>
    </row>
    <row r="343" spans="14:14">
      <c r="N343" s="16"/>
    </row>
    <row r="344" spans="14:14">
      <c r="N344" s="16"/>
    </row>
    <row r="345" spans="14:14">
      <c r="N345" s="16"/>
    </row>
    <row r="346" spans="14:14">
      <c r="N346" s="16"/>
    </row>
    <row r="347" spans="14:14">
      <c r="N347" s="16"/>
    </row>
    <row r="348" spans="14:14">
      <c r="N348" s="16"/>
    </row>
    <row r="349" spans="14:14">
      <c r="N349" s="16"/>
    </row>
    <row r="350" spans="14:14">
      <c r="N350" s="16"/>
    </row>
    <row r="351" spans="14:14">
      <c r="N351" s="16"/>
    </row>
    <row r="352" spans="14:14">
      <c r="N352" s="16"/>
    </row>
    <row r="353" spans="14:14">
      <c r="N353" s="16"/>
    </row>
    <row r="354" spans="14:14">
      <c r="N354" s="16"/>
    </row>
    <row r="355" spans="14:14">
      <c r="N355" s="16"/>
    </row>
    <row r="356" spans="14:14">
      <c r="N356" s="16"/>
    </row>
    <row r="357" spans="14:14">
      <c r="N357" s="16"/>
    </row>
    <row r="358" spans="14:14">
      <c r="N358" s="16"/>
    </row>
    <row r="359" spans="14:14">
      <c r="N359" s="16"/>
    </row>
    <row r="360" spans="14:14">
      <c r="N360" s="16"/>
    </row>
    <row r="361" spans="14:14">
      <c r="N361" s="16"/>
    </row>
    <row r="362" spans="14:14">
      <c r="N362" s="16"/>
    </row>
    <row r="363" spans="14:14">
      <c r="N363" s="16"/>
    </row>
    <row r="364" spans="14:14">
      <c r="N364" s="16"/>
    </row>
    <row r="365" spans="14:14">
      <c r="N365" s="16"/>
    </row>
    <row r="366" spans="14:14">
      <c r="N366" s="16"/>
    </row>
    <row r="367" spans="14:14">
      <c r="N367" s="16"/>
    </row>
    <row r="368" spans="14:14">
      <c r="N368" s="16"/>
    </row>
    <row r="369" spans="14:14">
      <c r="N369" s="16"/>
    </row>
    <row r="370" spans="14:14">
      <c r="N370" s="16"/>
    </row>
    <row r="371" spans="14:14">
      <c r="N371" s="16"/>
    </row>
    <row r="372" spans="14:14">
      <c r="N372" s="16"/>
    </row>
    <row r="373" spans="14:14">
      <c r="N373" s="16"/>
    </row>
    <row r="374" spans="14:14">
      <c r="N374" s="16"/>
    </row>
    <row r="375" spans="14:14">
      <c r="N375" s="16"/>
    </row>
    <row r="376" spans="14:14">
      <c r="N376" s="16"/>
    </row>
    <row r="377" spans="14:14">
      <c r="N377" s="16"/>
    </row>
    <row r="378" spans="14:14">
      <c r="N378" s="16"/>
    </row>
    <row r="379" spans="14:14">
      <c r="N379" s="16"/>
    </row>
    <row r="380" spans="14:14">
      <c r="N380" s="16"/>
    </row>
    <row r="381" spans="14:14">
      <c r="N381" s="16"/>
    </row>
    <row r="382" spans="14:14">
      <c r="N382" s="16"/>
    </row>
    <row r="383" spans="14:14">
      <c r="N383" s="16"/>
    </row>
    <row r="384" spans="14:14">
      <c r="N384" s="16"/>
    </row>
    <row r="385" spans="14:14">
      <c r="N385" s="16"/>
    </row>
    <row r="386" spans="14:14">
      <c r="N386" s="16"/>
    </row>
    <row r="387" spans="14:14">
      <c r="N387" s="16"/>
    </row>
    <row r="388" spans="14:14">
      <c r="N388" s="16"/>
    </row>
    <row r="389" spans="14:14">
      <c r="N389" s="16"/>
    </row>
    <row r="390" spans="14:14">
      <c r="N390" s="16"/>
    </row>
    <row r="391" spans="14:14">
      <c r="N391" s="16"/>
    </row>
    <row r="392" spans="14:14">
      <c r="N392" s="16"/>
    </row>
    <row r="393" spans="14:14">
      <c r="N393" s="16"/>
    </row>
    <row r="394" spans="14:14">
      <c r="N394" s="16"/>
    </row>
    <row r="395" spans="14:14">
      <c r="N395" s="16"/>
    </row>
    <row r="396" spans="14:14">
      <c r="N396" s="16"/>
    </row>
    <row r="397" spans="14:14">
      <c r="N397" s="16"/>
    </row>
    <row r="398" spans="14:14">
      <c r="N398" s="16"/>
    </row>
    <row r="399" spans="14:14">
      <c r="N399" s="16"/>
    </row>
    <row r="400" spans="14:14">
      <c r="N400" s="16"/>
    </row>
    <row r="401" spans="14:14">
      <c r="N401" s="16"/>
    </row>
    <row r="402" spans="14:14">
      <c r="N402" s="16"/>
    </row>
    <row r="403" spans="14:14">
      <c r="N403" s="16"/>
    </row>
    <row r="404" spans="14:14">
      <c r="N404" s="16"/>
    </row>
    <row r="405" spans="14:14">
      <c r="N405" s="16"/>
    </row>
    <row r="406" spans="14:14">
      <c r="N406" s="16"/>
    </row>
    <row r="407" spans="14:14">
      <c r="N407" s="16"/>
    </row>
    <row r="408" spans="14:14">
      <c r="N408" s="16"/>
    </row>
    <row r="409" spans="14:14">
      <c r="N409" s="16"/>
    </row>
    <row r="410" spans="14:14">
      <c r="N410" s="16"/>
    </row>
    <row r="411" spans="14:14">
      <c r="N411" s="16"/>
    </row>
    <row r="412" spans="14:14">
      <c r="N412" s="16"/>
    </row>
    <row r="413" spans="14:14">
      <c r="N413" s="16"/>
    </row>
    <row r="414" spans="14:14">
      <c r="N414" s="16"/>
    </row>
    <row r="415" spans="14:14">
      <c r="N415" s="16"/>
    </row>
    <row r="416" spans="14:14">
      <c r="N416" s="16"/>
    </row>
    <row r="417" spans="14:14">
      <c r="N417" s="16"/>
    </row>
    <row r="418" spans="14:14">
      <c r="N418" s="16"/>
    </row>
    <row r="419" spans="14:14">
      <c r="N419" s="16"/>
    </row>
    <row r="420" spans="14:14">
      <c r="N420" s="16"/>
    </row>
    <row r="421" spans="14:14">
      <c r="N421" s="16"/>
    </row>
    <row r="422" spans="14:14">
      <c r="N422" s="16"/>
    </row>
    <row r="423" spans="14:14">
      <c r="N423" s="16"/>
    </row>
    <row r="424" spans="14:14">
      <c r="N424" s="16"/>
    </row>
    <row r="425" spans="14:14">
      <c r="N425" s="16"/>
    </row>
    <row r="426" spans="14:14">
      <c r="N426" s="16"/>
    </row>
    <row r="427" spans="14:14">
      <c r="N427" s="16"/>
    </row>
    <row r="428" spans="14:14">
      <c r="N428" s="16"/>
    </row>
    <row r="429" spans="14:14">
      <c r="N429" s="16"/>
    </row>
    <row r="430" spans="14:14">
      <c r="N430" s="16"/>
    </row>
    <row r="431" spans="14:14">
      <c r="N431" s="16"/>
    </row>
    <row r="432" spans="14:14">
      <c r="N432" s="16"/>
    </row>
    <row r="433" spans="14:14">
      <c r="N433" s="16"/>
    </row>
    <row r="434" spans="14:14">
      <c r="N434" s="16"/>
    </row>
    <row r="435" spans="14:14">
      <c r="N435" s="16"/>
    </row>
    <row r="436" spans="14:14">
      <c r="N436" s="16"/>
    </row>
    <row r="437" spans="14:14">
      <c r="N437" s="16"/>
    </row>
    <row r="438" spans="14:14">
      <c r="N438" s="16"/>
    </row>
    <row r="439" spans="14:14">
      <c r="N439" s="16"/>
    </row>
    <row r="440" spans="14:14">
      <c r="N440" s="16"/>
    </row>
    <row r="441" spans="14:14">
      <c r="N441" s="16"/>
    </row>
    <row r="442" spans="14:14">
      <c r="N442" s="16"/>
    </row>
    <row r="443" spans="14:14">
      <c r="N443" s="16"/>
    </row>
    <row r="444" spans="14:14">
      <c r="N444" s="16"/>
    </row>
    <row r="445" spans="14:14">
      <c r="N445" s="16"/>
    </row>
    <row r="446" spans="14:14">
      <c r="N446" s="16"/>
    </row>
    <row r="447" spans="14:14">
      <c r="N447" s="16"/>
    </row>
    <row r="448" spans="14:14">
      <c r="N448" s="16"/>
    </row>
    <row r="449" spans="14:14">
      <c r="N449" s="16"/>
    </row>
    <row r="450" spans="14:14">
      <c r="N450" s="16"/>
    </row>
    <row r="451" spans="14:14">
      <c r="N451" s="16"/>
    </row>
    <row r="452" spans="14:14">
      <c r="N452" s="16"/>
    </row>
    <row r="453" spans="14:14">
      <c r="N453" s="16"/>
    </row>
    <row r="454" spans="14:14">
      <c r="N454" s="16"/>
    </row>
    <row r="455" spans="14:14">
      <c r="N455" s="16"/>
    </row>
    <row r="456" spans="14:14">
      <c r="N456" s="16"/>
    </row>
    <row r="457" spans="14:14">
      <c r="N457" s="16"/>
    </row>
    <row r="458" spans="14:14">
      <c r="N458" s="16"/>
    </row>
    <row r="459" spans="14:14">
      <c r="N459" s="16"/>
    </row>
    <row r="460" spans="14:14">
      <c r="N460" s="16"/>
    </row>
    <row r="461" spans="14:14">
      <c r="N461" s="16"/>
    </row>
    <row r="462" spans="14:14">
      <c r="N462" s="16"/>
    </row>
    <row r="463" spans="14:14">
      <c r="N463" s="16"/>
    </row>
    <row r="464" spans="14:14">
      <c r="N464" s="16"/>
    </row>
    <row r="465" spans="14:14">
      <c r="N465" s="16"/>
    </row>
    <row r="466" spans="14:14">
      <c r="N466" s="16"/>
    </row>
    <row r="467" spans="14:14">
      <c r="N467" s="16"/>
    </row>
    <row r="468" spans="14:14">
      <c r="N468" s="16"/>
    </row>
    <row r="469" spans="14:14">
      <c r="N469" s="16"/>
    </row>
    <row r="470" spans="14:14">
      <c r="N470" s="16"/>
    </row>
    <row r="471" spans="14:14">
      <c r="N471" s="16"/>
    </row>
    <row r="472" spans="14:14">
      <c r="N472" s="16"/>
    </row>
    <row r="473" spans="14:14">
      <c r="N473" s="16"/>
    </row>
    <row r="474" spans="14:14">
      <c r="N474" s="16"/>
    </row>
    <row r="475" spans="14:14">
      <c r="N475" s="16"/>
    </row>
    <row r="476" spans="14:14">
      <c r="N476" s="16"/>
    </row>
    <row r="477" spans="14:14">
      <c r="N477" s="16"/>
    </row>
    <row r="478" spans="14:14">
      <c r="N478" s="16"/>
    </row>
    <row r="479" spans="14:14">
      <c r="N479" s="16"/>
    </row>
    <row r="480" spans="14:14">
      <c r="N480" s="16"/>
    </row>
    <row r="481" spans="14:14">
      <c r="N481" s="16"/>
    </row>
    <row r="482" spans="14:14">
      <c r="N482" s="16"/>
    </row>
    <row r="483" spans="14:14">
      <c r="N483" s="16"/>
    </row>
    <row r="484" spans="14:14">
      <c r="N484" s="16"/>
    </row>
    <row r="485" spans="14:14">
      <c r="N485" s="16"/>
    </row>
    <row r="486" spans="14:14">
      <c r="N486" s="16"/>
    </row>
    <row r="487" spans="14:14">
      <c r="N487" s="16"/>
    </row>
    <row r="488" spans="14:14">
      <c r="N488" s="16"/>
    </row>
    <row r="489" spans="14:14">
      <c r="N489" s="16"/>
    </row>
    <row r="490" spans="14:14">
      <c r="N490" s="16"/>
    </row>
    <row r="491" spans="14:14">
      <c r="N491" s="16"/>
    </row>
    <row r="492" spans="14:14">
      <c r="N492" s="16"/>
    </row>
    <row r="493" spans="14:14">
      <c r="N493" s="16"/>
    </row>
    <row r="494" spans="14:14">
      <c r="N494" s="16"/>
    </row>
    <row r="495" spans="14:14">
      <c r="N495" s="16"/>
    </row>
    <row r="496" spans="14:14">
      <c r="N496" s="16"/>
    </row>
    <row r="497" spans="14:14">
      <c r="N497" s="16"/>
    </row>
    <row r="498" spans="14:14">
      <c r="N498" s="16"/>
    </row>
    <row r="499" spans="14:14">
      <c r="N499" s="16"/>
    </row>
    <row r="500" spans="14:14">
      <c r="N500" s="16"/>
    </row>
    <row r="501" spans="14:14">
      <c r="N501" s="16"/>
    </row>
    <row r="502" spans="14:14">
      <c r="N502" s="16"/>
    </row>
    <row r="503" spans="14:14">
      <c r="N503" s="16"/>
    </row>
    <row r="504" spans="14:14">
      <c r="N504" s="16"/>
    </row>
    <row r="505" spans="14:14">
      <c r="N505" s="16"/>
    </row>
    <row r="506" spans="14:14">
      <c r="N506" s="16"/>
    </row>
    <row r="507" spans="14:14">
      <c r="N507" s="16"/>
    </row>
    <row r="508" spans="14:14">
      <c r="N508" s="16"/>
    </row>
    <row r="509" spans="14:14">
      <c r="N509" s="16"/>
    </row>
    <row r="510" spans="14:14">
      <c r="N510" s="16"/>
    </row>
    <row r="511" spans="14:14">
      <c r="N511" s="16"/>
    </row>
    <row r="512" spans="14:14">
      <c r="N512" s="16"/>
    </row>
    <row r="513" spans="14:14">
      <c r="N513" s="16"/>
    </row>
    <row r="514" spans="14:14">
      <c r="N514" s="16"/>
    </row>
    <row r="515" spans="14:14">
      <c r="N515" s="16"/>
    </row>
    <row r="516" spans="14:14">
      <c r="N516" s="16"/>
    </row>
    <row r="517" spans="14:14">
      <c r="N517" s="16"/>
    </row>
    <row r="518" spans="14:14">
      <c r="N518" s="16"/>
    </row>
    <row r="519" spans="14:14">
      <c r="N519" s="16"/>
    </row>
    <row r="520" spans="14:14">
      <c r="N520" s="16"/>
    </row>
    <row r="521" spans="14:14">
      <c r="N521" s="16"/>
    </row>
    <row r="522" spans="14:14">
      <c r="N522" s="16"/>
    </row>
    <row r="523" spans="14:14">
      <c r="N523" s="16"/>
    </row>
    <row r="524" spans="14:14">
      <c r="N524" s="16"/>
    </row>
    <row r="525" spans="14:14">
      <c r="N525" s="16"/>
    </row>
    <row r="526" spans="14:14">
      <c r="N526" s="16"/>
    </row>
    <row r="527" spans="14:14">
      <c r="N527" s="16"/>
    </row>
    <row r="528" spans="14:14">
      <c r="N528" s="16"/>
    </row>
    <row r="529" spans="14:14">
      <c r="N529" s="16"/>
    </row>
    <row r="530" spans="14:14">
      <c r="N530" s="16"/>
    </row>
    <row r="531" spans="14:14">
      <c r="N531" s="16"/>
    </row>
    <row r="532" spans="14:14">
      <c r="N532" s="16"/>
    </row>
    <row r="533" spans="14:14">
      <c r="N533" s="16"/>
    </row>
    <row r="534" spans="14:14">
      <c r="N534" s="16"/>
    </row>
    <row r="535" spans="14:14">
      <c r="N535" s="16"/>
    </row>
    <row r="536" spans="14:14">
      <c r="N536" s="16"/>
    </row>
    <row r="537" spans="14:14">
      <c r="N537" s="16"/>
    </row>
    <row r="538" spans="14:14">
      <c r="N538" s="16"/>
    </row>
    <row r="539" spans="14:14">
      <c r="N539" s="16"/>
    </row>
    <row r="540" spans="14:14">
      <c r="N540" s="16"/>
    </row>
    <row r="541" spans="14:14">
      <c r="N541" s="16"/>
    </row>
    <row r="542" spans="14:14">
      <c r="N542" s="16"/>
    </row>
    <row r="543" spans="14:14">
      <c r="N543" s="16"/>
    </row>
    <row r="544" spans="14:14">
      <c r="N544" s="16"/>
    </row>
    <row r="545" spans="14:14">
      <c r="N545" s="16"/>
    </row>
    <row r="546" spans="14:14">
      <c r="N546" s="16"/>
    </row>
    <row r="547" spans="14:14">
      <c r="N547" s="16"/>
    </row>
    <row r="548" spans="14:14">
      <c r="N548" s="16"/>
    </row>
    <row r="549" spans="14:14">
      <c r="N549" s="16"/>
    </row>
    <row r="550" spans="14:14">
      <c r="N550" s="16"/>
    </row>
    <row r="551" spans="14:14">
      <c r="N551" s="16"/>
    </row>
    <row r="552" spans="14:14">
      <c r="N552" s="16"/>
    </row>
    <row r="553" spans="14:14">
      <c r="N553" s="16"/>
    </row>
    <row r="554" spans="14:14">
      <c r="N554" s="16"/>
    </row>
    <row r="555" spans="14:14">
      <c r="N555" s="16"/>
    </row>
    <row r="556" spans="14:14">
      <c r="N556" s="16"/>
    </row>
    <row r="557" spans="14:14">
      <c r="N557" s="16"/>
    </row>
    <row r="558" spans="14:14">
      <c r="N558" s="16"/>
    </row>
    <row r="559" spans="14:14">
      <c r="N559" s="16"/>
    </row>
    <row r="560" spans="14:14">
      <c r="N560" s="16"/>
    </row>
    <row r="561" spans="14:14">
      <c r="N561" s="16"/>
    </row>
    <row r="562" spans="14:14">
      <c r="N562" s="16"/>
    </row>
    <row r="563" spans="14:14">
      <c r="N563" s="16"/>
    </row>
    <row r="564" spans="14:14">
      <c r="N564" s="16"/>
    </row>
    <row r="565" spans="14:14">
      <c r="N565" s="16"/>
    </row>
    <row r="566" spans="14:14">
      <c r="N566" s="16"/>
    </row>
    <row r="567" spans="14:14">
      <c r="N567" s="16"/>
    </row>
    <row r="568" spans="14:14">
      <c r="N568" s="16"/>
    </row>
    <row r="569" spans="14:14">
      <c r="N569" s="16"/>
    </row>
    <row r="570" spans="14:14">
      <c r="N570" s="16"/>
    </row>
    <row r="571" spans="14:14">
      <c r="N571" s="16"/>
    </row>
    <row r="572" spans="14:14">
      <c r="N572" s="16"/>
    </row>
    <row r="573" spans="14:14">
      <c r="N573" s="16"/>
    </row>
    <row r="574" spans="14:14">
      <c r="N574" s="16"/>
    </row>
    <row r="575" spans="14:14">
      <c r="N575" s="16"/>
    </row>
    <row r="576" spans="14:14">
      <c r="N576" s="16"/>
    </row>
    <row r="577" spans="14:14">
      <c r="N577" s="16"/>
    </row>
    <row r="578" spans="14:14">
      <c r="N578" s="16"/>
    </row>
    <row r="579" spans="14:14">
      <c r="N579" s="16"/>
    </row>
    <row r="580" spans="14:14">
      <c r="N580" s="16"/>
    </row>
    <row r="581" spans="14:14">
      <c r="N581" s="16"/>
    </row>
    <row r="582" spans="14:14">
      <c r="N582" s="16"/>
    </row>
    <row r="583" spans="14:14">
      <c r="N583" s="16"/>
    </row>
    <row r="584" spans="14:14">
      <c r="N584" s="16"/>
    </row>
    <row r="585" spans="14:14">
      <c r="N585" s="16"/>
    </row>
    <row r="586" spans="14:14">
      <c r="N586" s="16"/>
    </row>
    <row r="587" spans="14:14">
      <c r="N587" s="16"/>
    </row>
    <row r="588" spans="14:14">
      <c r="N588" s="16"/>
    </row>
    <row r="589" spans="14:14">
      <c r="N589" s="16"/>
    </row>
    <row r="590" spans="14:14">
      <c r="N590" s="16"/>
    </row>
    <row r="591" spans="14:14">
      <c r="N591" s="16"/>
    </row>
    <row r="592" spans="14:14">
      <c r="N592" s="16"/>
    </row>
    <row r="593" spans="14:14">
      <c r="N593" s="16"/>
    </row>
    <row r="594" spans="14:14">
      <c r="N594" s="16"/>
    </row>
    <row r="595" spans="14:14">
      <c r="N595" s="16"/>
    </row>
    <row r="596" spans="14:14">
      <c r="N596" s="16"/>
    </row>
    <row r="597" spans="14:14">
      <c r="N597" s="16"/>
    </row>
    <row r="598" spans="14:14">
      <c r="N598" s="16"/>
    </row>
    <row r="599" spans="14:14">
      <c r="N599" s="16"/>
    </row>
    <row r="600" spans="14:14">
      <c r="N600" s="16"/>
    </row>
    <row r="601" spans="14:14">
      <c r="N601" s="16"/>
    </row>
    <row r="602" spans="14:14">
      <c r="N602" s="16"/>
    </row>
    <row r="603" spans="14:14">
      <c r="N603" s="16"/>
    </row>
    <row r="604" spans="14:14">
      <c r="N604" s="16"/>
    </row>
    <row r="605" spans="14:14">
      <c r="N605" s="16"/>
    </row>
    <row r="606" spans="14:14">
      <c r="N606" s="16"/>
    </row>
    <row r="607" spans="14:14">
      <c r="N607" s="16"/>
    </row>
    <row r="608" spans="14:14">
      <c r="N608" s="16"/>
    </row>
    <row r="609" spans="14:14">
      <c r="N609" s="16"/>
    </row>
    <row r="610" spans="14:14">
      <c r="N610" s="16"/>
    </row>
    <row r="611" spans="14:14">
      <c r="N611" s="16"/>
    </row>
    <row r="612" spans="14:14">
      <c r="N612" s="16"/>
    </row>
    <row r="613" spans="14:14">
      <c r="N613" s="16"/>
    </row>
    <row r="614" spans="14:14">
      <c r="N614" s="16"/>
    </row>
    <row r="615" spans="14:14">
      <c r="N615" s="16"/>
    </row>
    <row r="616" spans="14:14">
      <c r="N616" s="16"/>
    </row>
    <row r="617" spans="14:14">
      <c r="N617" s="16"/>
    </row>
    <row r="618" spans="14:14">
      <c r="N618" s="16"/>
    </row>
    <row r="619" spans="14:14">
      <c r="N619" s="16"/>
    </row>
    <row r="620" spans="14:14">
      <c r="N620" s="16"/>
    </row>
    <row r="621" spans="14:14">
      <c r="N621" s="16"/>
    </row>
    <row r="622" spans="14:14">
      <c r="N622" s="16"/>
    </row>
    <row r="623" spans="14:14">
      <c r="N623" s="16"/>
    </row>
    <row r="624" spans="14:14">
      <c r="N624" s="16"/>
    </row>
    <row r="625" spans="14:14">
      <c r="N625" s="16"/>
    </row>
    <row r="626" spans="14:14">
      <c r="N626" s="16"/>
    </row>
    <row r="627" spans="14:14">
      <c r="N627" s="16"/>
    </row>
    <row r="628" spans="14:14">
      <c r="N628" s="16"/>
    </row>
    <row r="629" spans="14:14">
      <c r="N629" s="16"/>
    </row>
    <row r="630" spans="14:14">
      <c r="N630" s="16"/>
    </row>
    <row r="631" spans="14:14">
      <c r="N631" s="16"/>
    </row>
    <row r="632" spans="14:14">
      <c r="N632" s="16"/>
    </row>
    <row r="633" spans="14:14">
      <c r="N633" s="16"/>
    </row>
    <row r="634" spans="14:14">
      <c r="N634" s="16"/>
    </row>
    <row r="635" spans="14:14">
      <c r="N635" s="16"/>
    </row>
    <row r="636" spans="14:14">
      <c r="N636" s="16"/>
    </row>
    <row r="637" spans="14:14">
      <c r="N637" s="16"/>
    </row>
    <row r="638" spans="14:14">
      <c r="N638" s="16"/>
    </row>
    <row r="639" spans="14:14">
      <c r="N639" s="16"/>
    </row>
    <row r="640" spans="14:14">
      <c r="N640" s="16"/>
    </row>
    <row r="641" spans="14:14">
      <c r="N641" s="16"/>
    </row>
    <row r="642" spans="14:14">
      <c r="N642" s="16"/>
    </row>
    <row r="643" spans="14:14">
      <c r="N643" s="16"/>
    </row>
    <row r="644" spans="14:14">
      <c r="N644" s="16"/>
    </row>
    <row r="645" spans="14:14">
      <c r="N645" s="16"/>
    </row>
    <row r="646" spans="14:14">
      <c r="N646" s="16"/>
    </row>
    <row r="647" spans="14:14">
      <c r="N647" s="16"/>
    </row>
    <row r="648" spans="14:14">
      <c r="N648" s="16"/>
    </row>
    <row r="649" spans="14:14">
      <c r="N649" s="16"/>
    </row>
    <row r="650" spans="14:14">
      <c r="N650" s="16"/>
    </row>
    <row r="651" spans="14:14">
      <c r="N651" s="16"/>
    </row>
    <row r="652" spans="14:14">
      <c r="N652" s="16"/>
    </row>
    <row r="653" spans="14:14">
      <c r="N653" s="16"/>
    </row>
    <row r="654" spans="14:14">
      <c r="N654" s="16"/>
    </row>
    <row r="655" spans="14:14">
      <c r="N655" s="16"/>
    </row>
    <row r="656" spans="14:14">
      <c r="N656" s="16"/>
    </row>
    <row r="657" spans="14:14">
      <c r="N657" s="16"/>
    </row>
    <row r="658" spans="14:14">
      <c r="N658" s="16"/>
    </row>
    <row r="659" spans="14:14">
      <c r="N659" s="16"/>
    </row>
    <row r="660" spans="14:14">
      <c r="N660" s="16"/>
    </row>
    <row r="661" spans="14:14">
      <c r="N661" s="16"/>
    </row>
    <row r="662" spans="14:14">
      <c r="N662" s="16"/>
    </row>
    <row r="663" spans="14:14">
      <c r="N663" s="16"/>
    </row>
    <row r="664" spans="14:14">
      <c r="N664" s="16"/>
    </row>
    <row r="665" spans="14:14">
      <c r="N665" s="16"/>
    </row>
    <row r="666" spans="14:14">
      <c r="N666" s="16"/>
    </row>
    <row r="667" spans="14:14">
      <c r="N667" s="16"/>
    </row>
    <row r="668" spans="14:14">
      <c r="N668" s="16"/>
    </row>
    <row r="669" spans="14:14">
      <c r="N669" s="16"/>
    </row>
    <row r="670" spans="14:14">
      <c r="N670" s="16"/>
    </row>
    <row r="671" spans="14:14">
      <c r="N671" s="16"/>
    </row>
    <row r="672" spans="14:14">
      <c r="N672" s="16"/>
    </row>
    <row r="673" spans="14:14">
      <c r="N673" s="16"/>
    </row>
    <row r="674" spans="14:14">
      <c r="N674" s="16"/>
    </row>
    <row r="675" spans="14:14">
      <c r="N675" s="16"/>
    </row>
    <row r="676" spans="14:14">
      <c r="N676" s="16"/>
    </row>
    <row r="677" spans="14:14">
      <c r="N677" s="16"/>
    </row>
    <row r="678" spans="14:14">
      <c r="N678" s="16"/>
    </row>
    <row r="679" spans="14:14">
      <c r="N679" s="16"/>
    </row>
    <row r="680" spans="14:14">
      <c r="N680" s="16"/>
    </row>
    <row r="681" spans="14:14">
      <c r="N681" s="16"/>
    </row>
    <row r="682" spans="14:14">
      <c r="N682" s="16"/>
    </row>
    <row r="683" spans="14:14">
      <c r="N683" s="16"/>
    </row>
    <row r="684" spans="14:14">
      <c r="N684" s="16"/>
    </row>
    <row r="685" spans="14:14">
      <c r="N685" s="16"/>
    </row>
    <row r="686" spans="14:14">
      <c r="N686" s="16"/>
    </row>
    <row r="687" spans="14:14">
      <c r="N687" s="16"/>
    </row>
    <row r="688" spans="14:14">
      <c r="N688" s="16"/>
    </row>
    <row r="689" spans="14:14">
      <c r="N689" s="16"/>
    </row>
    <row r="690" spans="14:14">
      <c r="N690" s="16"/>
    </row>
    <row r="691" spans="14:14">
      <c r="N691" s="16"/>
    </row>
    <row r="692" spans="14:14">
      <c r="N692" s="16"/>
    </row>
    <row r="693" spans="14:14">
      <c r="N693" s="16"/>
    </row>
    <row r="694" spans="14:14">
      <c r="N694" s="16"/>
    </row>
    <row r="695" spans="14:14">
      <c r="N695" s="16"/>
    </row>
    <row r="696" spans="14:14">
      <c r="N696" s="16"/>
    </row>
    <row r="697" spans="14:14">
      <c r="N697" s="16"/>
    </row>
    <row r="698" spans="14:14">
      <c r="N698" s="16"/>
    </row>
    <row r="699" spans="14:14">
      <c r="N699" s="16"/>
    </row>
    <row r="700" spans="14:14">
      <c r="N700" s="16"/>
    </row>
    <row r="701" spans="14:14">
      <c r="N701" s="16"/>
    </row>
    <row r="702" spans="14:14">
      <c r="N702" s="16"/>
    </row>
    <row r="703" spans="14:14">
      <c r="N703" s="16"/>
    </row>
    <row r="704" spans="14:14">
      <c r="N704" s="16"/>
    </row>
    <row r="705" spans="14:14">
      <c r="N705" s="16"/>
    </row>
    <row r="706" spans="14:14">
      <c r="N706" s="16"/>
    </row>
    <row r="707" spans="14:14">
      <c r="N707" s="16"/>
    </row>
    <row r="708" spans="14:14">
      <c r="N708" s="16"/>
    </row>
    <row r="709" spans="14:14">
      <c r="N709" s="16"/>
    </row>
    <row r="710" spans="14:14">
      <c r="N710" s="16"/>
    </row>
    <row r="711" spans="14:14">
      <c r="N711" s="16"/>
    </row>
    <row r="712" spans="14:14">
      <c r="N712" s="16"/>
    </row>
    <row r="713" spans="14:14">
      <c r="N713" s="16"/>
    </row>
    <row r="714" spans="14:14">
      <c r="N714" s="16"/>
    </row>
    <row r="715" spans="14:14">
      <c r="N715" s="16"/>
    </row>
    <row r="716" spans="14:14">
      <c r="N716" s="16"/>
    </row>
    <row r="717" spans="14:14">
      <c r="N717" s="16"/>
    </row>
    <row r="718" spans="14:14">
      <c r="N718" s="16"/>
    </row>
    <row r="719" spans="14:14">
      <c r="N719" s="16"/>
    </row>
    <row r="720" spans="14:14">
      <c r="N720" s="16"/>
    </row>
    <row r="721" spans="14:14">
      <c r="N721" s="16"/>
    </row>
    <row r="722" spans="14:14">
      <c r="N722" s="16"/>
    </row>
    <row r="723" spans="14:14">
      <c r="N723" s="16"/>
    </row>
    <row r="724" spans="14:14">
      <c r="N724" s="16"/>
    </row>
    <row r="725" spans="14:14">
      <c r="N725" s="16"/>
    </row>
    <row r="726" spans="14:14">
      <c r="N726" s="16"/>
    </row>
    <row r="727" spans="14:14">
      <c r="N727" s="16"/>
    </row>
    <row r="728" spans="14:14">
      <c r="N728" s="16"/>
    </row>
    <row r="729" spans="14:14">
      <c r="N729" s="16"/>
    </row>
    <row r="730" spans="14:14">
      <c r="N730" s="16"/>
    </row>
    <row r="731" spans="14:14">
      <c r="N731" s="16"/>
    </row>
    <row r="732" spans="14:14">
      <c r="N732" s="16"/>
    </row>
    <row r="733" spans="14:14">
      <c r="N733" s="16"/>
    </row>
    <row r="734" spans="14:14">
      <c r="N734" s="16"/>
    </row>
    <row r="735" spans="14:14">
      <c r="N735" s="16"/>
    </row>
    <row r="736" spans="14:14">
      <c r="N736" s="16"/>
    </row>
    <row r="737" spans="14:14">
      <c r="N737" s="16"/>
    </row>
    <row r="738" spans="14:14">
      <c r="N738" s="16"/>
    </row>
    <row r="739" spans="14:14">
      <c r="N739" s="16"/>
    </row>
    <row r="740" spans="14:14">
      <c r="N740" s="16"/>
    </row>
    <row r="741" spans="14:14">
      <c r="N741" s="16"/>
    </row>
    <row r="742" spans="14:14">
      <c r="N742" s="16"/>
    </row>
    <row r="743" spans="14:14">
      <c r="N743" s="16"/>
    </row>
    <row r="744" spans="14:14">
      <c r="N744" s="16"/>
    </row>
    <row r="745" spans="14:14">
      <c r="N745" s="16"/>
    </row>
    <row r="746" spans="14:14">
      <c r="N746" s="16"/>
    </row>
    <row r="747" spans="14:14">
      <c r="N747" s="16"/>
    </row>
    <row r="748" spans="14:14">
      <c r="N748" s="16"/>
    </row>
    <row r="749" spans="14:14">
      <c r="N749" s="16"/>
    </row>
    <row r="750" spans="14:14">
      <c r="N750" s="16"/>
    </row>
    <row r="751" spans="14:14">
      <c r="N751" s="16"/>
    </row>
    <row r="752" spans="14:14">
      <c r="N752" s="16"/>
    </row>
    <row r="753" spans="14:14">
      <c r="N753" s="16"/>
    </row>
    <row r="754" spans="14:14">
      <c r="N754" s="16"/>
    </row>
    <row r="755" spans="14:14">
      <c r="N755" s="16"/>
    </row>
    <row r="756" spans="14:14">
      <c r="N756" s="16"/>
    </row>
    <row r="757" spans="14:14">
      <c r="N757" s="16"/>
    </row>
    <row r="758" spans="14:14">
      <c r="N758" s="16"/>
    </row>
    <row r="759" spans="14:14">
      <c r="N759" s="16"/>
    </row>
    <row r="760" spans="14:14">
      <c r="N760" s="16"/>
    </row>
    <row r="761" spans="14:14">
      <c r="N761" s="16"/>
    </row>
    <row r="762" spans="14:14">
      <c r="N762" s="16"/>
    </row>
    <row r="763" spans="14:14">
      <c r="N763" s="16"/>
    </row>
    <row r="764" spans="14:14">
      <c r="N764" s="16"/>
    </row>
    <row r="765" spans="14:14">
      <c r="N765" s="16"/>
    </row>
    <row r="766" spans="14:14">
      <c r="N766" s="16"/>
    </row>
    <row r="767" spans="14:14">
      <c r="N767" s="16"/>
    </row>
    <row r="768" spans="14:14">
      <c r="N768" s="16"/>
    </row>
    <row r="769" spans="14:14">
      <c r="N769" s="16"/>
    </row>
    <row r="770" spans="14:14">
      <c r="N770" s="16"/>
    </row>
    <row r="771" spans="14:14">
      <c r="N771" s="16"/>
    </row>
    <row r="772" spans="14:14">
      <c r="N772" s="16"/>
    </row>
    <row r="773" spans="14:14">
      <c r="N773" s="16"/>
    </row>
    <row r="774" spans="14:14">
      <c r="N774" s="16"/>
    </row>
    <row r="775" spans="14:14">
      <c r="N775" s="16"/>
    </row>
    <row r="776" spans="14:14">
      <c r="N776" s="16"/>
    </row>
    <row r="777" spans="14:14">
      <c r="N777" s="16"/>
    </row>
    <row r="778" spans="14:14">
      <c r="N778" s="16"/>
    </row>
    <row r="779" spans="14:14">
      <c r="N779" s="16"/>
    </row>
    <row r="780" spans="14:14">
      <c r="N780" s="16"/>
    </row>
    <row r="781" spans="14:14">
      <c r="N781" s="16"/>
    </row>
    <row r="782" spans="14:14">
      <c r="N782" s="16"/>
    </row>
    <row r="783" spans="14:14">
      <c r="N783" s="16"/>
    </row>
    <row r="784" spans="14:14">
      <c r="N784" s="16"/>
    </row>
    <row r="785" spans="14:14">
      <c r="N785" s="16"/>
    </row>
    <row r="786" spans="14:14">
      <c r="N786" s="16"/>
    </row>
    <row r="787" spans="14:14">
      <c r="N787" s="16"/>
    </row>
    <row r="788" spans="14:14">
      <c r="N788" s="16"/>
    </row>
    <row r="789" spans="14:14">
      <c r="N789" s="16"/>
    </row>
    <row r="790" spans="14:14">
      <c r="N790" s="16"/>
    </row>
    <row r="791" spans="14:14">
      <c r="N791" s="16"/>
    </row>
    <row r="792" spans="14:14">
      <c r="N792" s="16"/>
    </row>
    <row r="793" spans="14:14">
      <c r="N793" s="16"/>
    </row>
    <row r="794" spans="14:14">
      <c r="N794" s="16"/>
    </row>
    <row r="795" spans="14:14">
      <c r="N795" s="16"/>
    </row>
    <row r="796" spans="14:14">
      <c r="N796" s="16"/>
    </row>
    <row r="797" spans="14:14">
      <c r="N797" s="16"/>
    </row>
    <row r="798" spans="14:14">
      <c r="N798" s="16"/>
    </row>
    <row r="799" spans="14:14">
      <c r="N799" s="16"/>
    </row>
    <row r="800" spans="14:14">
      <c r="N800" s="16"/>
    </row>
    <row r="801" spans="14:14">
      <c r="N801" s="16"/>
    </row>
    <row r="802" spans="14:14">
      <c r="N802" s="16"/>
    </row>
    <row r="803" spans="14:14">
      <c r="N803" s="16"/>
    </row>
    <row r="804" spans="14:14">
      <c r="N804" s="16"/>
    </row>
    <row r="805" spans="14:14">
      <c r="N805" s="16"/>
    </row>
    <row r="806" spans="14:14">
      <c r="N806" s="16"/>
    </row>
    <row r="807" spans="14:14">
      <c r="N807" s="16"/>
    </row>
    <row r="808" spans="14:14">
      <c r="N808" s="16"/>
    </row>
    <row r="809" spans="14:14">
      <c r="N809" s="16"/>
    </row>
    <row r="810" spans="14:14">
      <c r="N810" s="16"/>
    </row>
    <row r="811" spans="14:14">
      <c r="N811" s="16"/>
    </row>
    <row r="812" spans="14:14">
      <c r="N812" s="16"/>
    </row>
    <row r="813" spans="14:14">
      <c r="N813" s="16"/>
    </row>
    <row r="814" spans="14:14">
      <c r="N814" s="16"/>
    </row>
    <row r="815" spans="14:14">
      <c r="N815" s="16"/>
    </row>
    <row r="816" spans="14:14">
      <c r="N816" s="16"/>
    </row>
    <row r="817" spans="14:14">
      <c r="N817" s="16"/>
    </row>
    <row r="818" spans="14:14">
      <c r="N818" s="16"/>
    </row>
    <row r="819" spans="14:14">
      <c r="N819" s="16"/>
    </row>
    <row r="820" spans="14:14">
      <c r="N820" s="16"/>
    </row>
    <row r="821" spans="14:14">
      <c r="N821" s="16"/>
    </row>
    <row r="822" spans="14:14">
      <c r="N822" s="16"/>
    </row>
    <row r="823" spans="14:14">
      <c r="N823" s="16"/>
    </row>
    <row r="824" spans="14:14">
      <c r="N824" s="16"/>
    </row>
    <row r="825" spans="14:14">
      <c r="N825" s="16"/>
    </row>
    <row r="826" spans="14:14">
      <c r="N826" s="16"/>
    </row>
    <row r="827" spans="14:14">
      <c r="N827" s="16"/>
    </row>
    <row r="828" spans="14:14">
      <c r="N828" s="16"/>
    </row>
    <row r="829" spans="14:14">
      <c r="N829" s="16"/>
    </row>
    <row r="830" spans="14:14">
      <c r="N830" s="16"/>
    </row>
    <row r="831" spans="14:14">
      <c r="N831" s="16"/>
    </row>
    <row r="832" spans="14:14">
      <c r="N832" s="16"/>
    </row>
    <row r="833" spans="14:14">
      <c r="N833" s="16"/>
    </row>
    <row r="834" spans="14:14">
      <c r="N834" s="16"/>
    </row>
    <row r="835" spans="14:14">
      <c r="N835" s="16"/>
    </row>
    <row r="836" spans="14:14">
      <c r="N836" s="16"/>
    </row>
    <row r="837" spans="14:14">
      <c r="N837" s="16"/>
    </row>
    <row r="838" spans="14:14">
      <c r="N838" s="16"/>
    </row>
    <row r="839" spans="14:14">
      <c r="N839" s="16"/>
    </row>
    <row r="840" spans="14:14">
      <c r="N840" s="16"/>
    </row>
    <row r="841" spans="14:14">
      <c r="N841" s="16"/>
    </row>
    <row r="842" spans="14:14">
      <c r="N842" s="16"/>
    </row>
    <row r="843" spans="14:14">
      <c r="N843" s="16"/>
    </row>
    <row r="844" spans="14:14">
      <c r="N844" s="16"/>
    </row>
    <row r="845" spans="14:14">
      <c r="N845" s="16"/>
    </row>
    <row r="846" spans="14:14">
      <c r="N846" s="16"/>
    </row>
    <row r="847" spans="14:14">
      <c r="N847" s="16"/>
    </row>
    <row r="848" spans="14:14">
      <c r="N848" s="16"/>
    </row>
    <row r="849" spans="14:14">
      <c r="N849" s="16"/>
    </row>
    <row r="850" spans="14:14">
      <c r="N850" s="16"/>
    </row>
    <row r="851" spans="14:14">
      <c r="N851" s="16"/>
    </row>
    <row r="852" spans="14:14">
      <c r="N852" s="16"/>
    </row>
    <row r="853" spans="14:14">
      <c r="N853" s="16"/>
    </row>
    <row r="854" spans="14:14">
      <c r="N854" s="16"/>
    </row>
    <row r="855" spans="14:14">
      <c r="N855" s="16"/>
    </row>
    <row r="856" spans="14:14">
      <c r="N856" s="16"/>
    </row>
    <row r="857" spans="14:14">
      <c r="N857" s="16"/>
    </row>
    <row r="858" spans="14:14">
      <c r="N858" s="16"/>
    </row>
    <row r="859" spans="14:14">
      <c r="N859" s="16"/>
    </row>
    <row r="860" spans="14:14">
      <c r="N860" s="16"/>
    </row>
    <row r="861" spans="14:14">
      <c r="N861" s="16"/>
    </row>
    <row r="862" spans="14:14">
      <c r="N862" s="16"/>
    </row>
    <row r="863" spans="14:14">
      <c r="N863" s="16"/>
    </row>
    <row r="864" spans="14:14">
      <c r="N864" s="16"/>
    </row>
    <row r="865" spans="14:14">
      <c r="N865" s="16"/>
    </row>
    <row r="866" spans="14:14">
      <c r="N866" s="16"/>
    </row>
    <row r="867" spans="14:14">
      <c r="N867" s="16"/>
    </row>
    <row r="868" spans="14:14">
      <c r="N868" s="16"/>
    </row>
    <row r="869" spans="14:14">
      <c r="N869" s="16"/>
    </row>
    <row r="870" spans="14:14">
      <c r="N870" s="16"/>
    </row>
    <row r="871" spans="14:14">
      <c r="N871" s="16"/>
    </row>
    <row r="872" spans="14:14">
      <c r="N872" s="16"/>
    </row>
    <row r="873" spans="14:14">
      <c r="N873" s="16"/>
    </row>
    <row r="874" spans="14:14">
      <c r="N874" s="16"/>
    </row>
    <row r="875" spans="14:14">
      <c r="N875" s="16"/>
    </row>
    <row r="876" spans="14:14">
      <c r="N876" s="16"/>
    </row>
    <row r="877" spans="14:14">
      <c r="N877" s="16"/>
    </row>
    <row r="878" spans="14:14">
      <c r="N878" s="16"/>
    </row>
    <row r="879" spans="14:14">
      <c r="N879" s="16"/>
    </row>
    <row r="880" spans="14:14">
      <c r="N880" s="16"/>
    </row>
    <row r="881" spans="14:14">
      <c r="N881" s="16"/>
    </row>
    <row r="882" spans="14:14">
      <c r="N882" s="16"/>
    </row>
    <row r="883" spans="14:14">
      <c r="N883" s="16"/>
    </row>
    <row r="884" spans="14:14">
      <c r="N884" s="16"/>
    </row>
    <row r="885" spans="14:14">
      <c r="N885" s="16"/>
    </row>
    <row r="886" spans="14:14">
      <c r="N886" s="16"/>
    </row>
    <row r="887" spans="14:14">
      <c r="N887" s="16"/>
    </row>
    <row r="888" spans="14:14">
      <c r="N888" s="16"/>
    </row>
    <row r="889" spans="14:14">
      <c r="N889" s="16"/>
    </row>
    <row r="890" spans="14:14">
      <c r="N890" s="16"/>
    </row>
    <row r="891" spans="14:14">
      <c r="N891" s="16"/>
    </row>
    <row r="892" spans="14:14">
      <c r="N892" s="16"/>
    </row>
    <row r="893" spans="14:14">
      <c r="N893" s="16"/>
    </row>
    <row r="894" spans="14:14">
      <c r="N894" s="16"/>
    </row>
    <row r="895" spans="14:14">
      <c r="N895" s="16"/>
    </row>
    <row r="896" spans="14:14">
      <c r="N896" s="16"/>
    </row>
    <row r="897" spans="14:14">
      <c r="N897" s="16"/>
    </row>
    <row r="898" spans="14:14">
      <c r="N898" s="16"/>
    </row>
    <row r="899" spans="14:14">
      <c r="N899" s="16"/>
    </row>
    <row r="900" spans="14:14">
      <c r="N900" s="16"/>
    </row>
    <row r="901" spans="14:14">
      <c r="N901" s="16"/>
    </row>
    <row r="902" spans="14:14">
      <c r="N902" s="16"/>
    </row>
    <row r="903" spans="14:14">
      <c r="N903" s="16"/>
    </row>
    <row r="904" spans="14:14">
      <c r="N904" s="16"/>
    </row>
    <row r="905" spans="14:14">
      <c r="N905" s="16"/>
    </row>
    <row r="906" spans="14:14">
      <c r="N906" s="16"/>
    </row>
    <row r="907" spans="14:14">
      <c r="N907" s="16"/>
    </row>
    <row r="908" spans="14:14">
      <c r="N908" s="16"/>
    </row>
    <row r="909" spans="14:14">
      <c r="N909" s="16"/>
    </row>
    <row r="910" spans="14:14">
      <c r="N910" s="16"/>
    </row>
    <row r="911" spans="14:14">
      <c r="N911" s="16"/>
    </row>
    <row r="912" spans="14:14">
      <c r="N912" s="16"/>
    </row>
    <row r="913" spans="14:14">
      <c r="N913" s="16"/>
    </row>
    <row r="914" spans="14:14">
      <c r="N914" s="16"/>
    </row>
    <row r="915" spans="14:14">
      <c r="N915" s="16"/>
    </row>
    <row r="916" spans="14:14">
      <c r="N916" s="16"/>
    </row>
    <row r="917" spans="14:14">
      <c r="N917" s="16"/>
    </row>
    <row r="918" spans="14:14">
      <c r="N918" s="16"/>
    </row>
    <row r="919" spans="14:14">
      <c r="N919" s="16"/>
    </row>
    <row r="920" spans="14:14">
      <c r="N920" s="16"/>
    </row>
    <row r="921" spans="14:14">
      <c r="N921" s="16"/>
    </row>
    <row r="922" spans="14:14">
      <c r="N922" s="16"/>
    </row>
    <row r="923" spans="14:14">
      <c r="N923" s="16"/>
    </row>
    <row r="924" spans="14:14">
      <c r="N924" s="16"/>
    </row>
    <row r="925" spans="14:14">
      <c r="N925" s="16"/>
    </row>
    <row r="926" spans="14:14">
      <c r="N926" s="16"/>
    </row>
    <row r="927" spans="14:14">
      <c r="N927" s="16"/>
    </row>
    <row r="928" spans="14:14">
      <c r="N928" s="16"/>
    </row>
    <row r="929" spans="14:14">
      <c r="N929" s="16"/>
    </row>
    <row r="930" spans="14:14">
      <c r="N930" s="16"/>
    </row>
    <row r="931" spans="14:14">
      <c r="N931" s="16"/>
    </row>
    <row r="932" spans="14:14">
      <c r="N932" s="16"/>
    </row>
    <row r="933" spans="14:14">
      <c r="N933" s="16"/>
    </row>
    <row r="934" spans="14:14">
      <c r="N934" s="16"/>
    </row>
    <row r="935" spans="14:14">
      <c r="N935" s="16"/>
    </row>
    <row r="936" spans="14:14">
      <c r="N936" s="16"/>
    </row>
    <row r="937" spans="14:14">
      <c r="N937" s="16"/>
    </row>
    <row r="938" spans="14:14">
      <c r="N938" s="16"/>
    </row>
    <row r="939" spans="14:14">
      <c r="N939" s="16"/>
    </row>
    <row r="940" spans="14:14">
      <c r="N940" s="16"/>
    </row>
    <row r="941" spans="14:14">
      <c r="N941" s="16"/>
    </row>
    <row r="942" spans="14:14">
      <c r="N942" s="16"/>
    </row>
    <row r="943" spans="14:14">
      <c r="N943" s="16"/>
    </row>
    <row r="944" spans="14:14">
      <c r="N944" s="16"/>
    </row>
    <row r="945" spans="14:14">
      <c r="N945" s="16"/>
    </row>
    <row r="946" spans="14:14">
      <c r="N946" s="16"/>
    </row>
    <row r="947" spans="14:14">
      <c r="N947" s="16"/>
    </row>
    <row r="948" spans="14:14">
      <c r="N948" s="16"/>
    </row>
    <row r="949" spans="14:14">
      <c r="N949" s="16"/>
    </row>
    <row r="950" spans="14:14">
      <c r="N950" s="16"/>
    </row>
    <row r="951" spans="14:14">
      <c r="N951" s="16"/>
    </row>
    <row r="952" spans="14:14">
      <c r="N952" s="16"/>
    </row>
    <row r="953" spans="14:14">
      <c r="N953" s="16"/>
    </row>
    <row r="954" spans="14:14">
      <c r="N954" s="16"/>
    </row>
    <row r="955" spans="14:14">
      <c r="N955" s="16"/>
    </row>
    <row r="956" spans="14:14">
      <c r="N956" s="16"/>
    </row>
    <row r="957" spans="14:14">
      <c r="N957" s="16"/>
    </row>
    <row r="958" spans="14:14">
      <c r="N958" s="16"/>
    </row>
    <row r="959" spans="14:14">
      <c r="N959" s="16"/>
    </row>
    <row r="960" spans="14:14">
      <c r="N960" s="16"/>
    </row>
    <row r="961" spans="14:14">
      <c r="N961" s="16"/>
    </row>
    <row r="962" spans="14:14">
      <c r="N962" s="16"/>
    </row>
    <row r="963" spans="14:14">
      <c r="N963" s="16"/>
    </row>
    <row r="964" spans="14:14">
      <c r="N964" s="16"/>
    </row>
    <row r="965" spans="14:14">
      <c r="N965" s="16"/>
    </row>
    <row r="966" spans="14:14">
      <c r="N966" s="16"/>
    </row>
    <row r="967" spans="14:14">
      <c r="N967" s="16"/>
    </row>
    <row r="968" spans="14:14">
      <c r="N968" s="16"/>
    </row>
    <row r="969" spans="14:14">
      <c r="N969" s="16"/>
    </row>
    <row r="970" spans="14:14">
      <c r="N970" s="16"/>
    </row>
    <row r="971" spans="14:14">
      <c r="N971" s="16"/>
    </row>
    <row r="972" spans="14:14">
      <c r="N972" s="16"/>
    </row>
    <row r="973" spans="14:14">
      <c r="N973" s="16"/>
    </row>
    <row r="974" spans="14:14">
      <c r="N974" s="16"/>
    </row>
    <row r="975" spans="14:14">
      <c r="N975" s="16"/>
    </row>
    <row r="976" spans="14:14">
      <c r="N976" s="16"/>
    </row>
    <row r="977" spans="14:14">
      <c r="N977" s="16"/>
    </row>
    <row r="978" spans="14:14">
      <c r="N978" s="16"/>
    </row>
    <row r="979" spans="14:14">
      <c r="N979" s="16"/>
    </row>
    <row r="980" spans="14:14">
      <c r="N980" s="16"/>
    </row>
    <row r="981" spans="14:14">
      <c r="N981" s="16"/>
    </row>
    <row r="982" spans="14:14">
      <c r="N982" s="16"/>
    </row>
    <row r="983" spans="14:14">
      <c r="N983" s="16"/>
    </row>
    <row r="984" spans="14:14">
      <c r="N984" s="16"/>
    </row>
    <row r="985" spans="14:14">
      <c r="N985" s="16"/>
    </row>
    <row r="986" spans="14:14">
      <c r="N986" s="16"/>
    </row>
    <row r="987" spans="14:14">
      <c r="N987" s="16"/>
    </row>
    <row r="988" spans="14:14">
      <c r="N988" s="16"/>
    </row>
    <row r="989" spans="14:14">
      <c r="N989" s="16"/>
    </row>
    <row r="990" spans="14:14">
      <c r="N990" s="16"/>
    </row>
    <row r="991" spans="14:14">
      <c r="N991" s="16"/>
    </row>
    <row r="992" spans="14:14">
      <c r="N992" s="16"/>
    </row>
    <row r="993" spans="14:14">
      <c r="N993" s="16"/>
    </row>
    <row r="994" spans="14:14">
      <c r="N994" s="16"/>
    </row>
    <row r="995" spans="14:14">
      <c r="N995" s="16"/>
    </row>
  </sheetData>
  <mergeCells count="13">
    <mergeCell ref="J10:K10"/>
    <mergeCell ref="J15:N15"/>
    <mergeCell ref="J31:N31"/>
    <mergeCell ref="J12:K12"/>
    <mergeCell ref="B1:F1"/>
    <mergeCell ref="J1:N1"/>
    <mergeCell ref="B3:F3"/>
    <mergeCell ref="J3:N3"/>
    <mergeCell ref="J6:K6"/>
    <mergeCell ref="J7:K7"/>
    <mergeCell ref="J9:K9"/>
    <mergeCell ref="J11:K11"/>
    <mergeCell ref="J8:K8"/>
  </mergeCells>
  <conditionalFormatting sqref="L37:M37">
    <cfRule type="cellIs" dxfId="1" priority="1" operator="greaterThan">
      <formula>0</formula>
    </cfRule>
  </conditionalFormatting>
  <conditionalFormatting sqref="L38:M38">
    <cfRule type="cellIs" dxfId="0" priority="2" operator="lessThan">
      <formula>0</formula>
    </cfRule>
  </conditionalFormatting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8" sqref="E18:G20"/>
    </sheetView>
  </sheetViews>
  <sheetFormatPr baseColWidth="10" defaultColWidth="11.1640625" defaultRowHeight="15" customHeight="1"/>
  <cols>
    <col min="1" max="1" width="3.5" customWidth="1"/>
    <col min="2" max="2" width="3" customWidth="1"/>
    <col min="3" max="3" width="32.6640625" customWidth="1"/>
    <col min="4" max="4" width="12" customWidth="1"/>
    <col min="5" max="5" width="21" customWidth="1"/>
    <col min="6" max="6" width="25.33203125" customWidth="1"/>
    <col min="7" max="7" width="24.1640625" customWidth="1"/>
    <col min="8" max="8" width="8.33203125" hidden="1" customWidth="1"/>
    <col min="9" max="26" width="8.33203125" customWidth="1"/>
  </cols>
  <sheetData>
    <row r="1" spans="1:26" ht="21" customHeight="1">
      <c r="A1" s="106" t="s">
        <v>12</v>
      </c>
      <c r="B1" s="107"/>
      <c r="C1" s="107"/>
      <c r="D1" s="107"/>
      <c r="E1" s="107"/>
      <c r="F1" s="107"/>
      <c r="G1" s="10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09"/>
      <c r="B2" s="109"/>
      <c r="C2" s="109"/>
      <c r="D2" s="109"/>
      <c r="E2" s="2" t="s">
        <v>13</v>
      </c>
      <c r="F2" s="2" t="s">
        <v>14</v>
      </c>
      <c r="G2" s="2" t="s">
        <v>15</v>
      </c>
      <c r="H2" s="2" t="s">
        <v>15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4"/>
      <c r="B4" s="4" t="s">
        <v>17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105"/>
      <c r="B5" s="105"/>
      <c r="C5" s="1" t="s">
        <v>18</v>
      </c>
      <c r="D5" s="1" t="s">
        <v>19</v>
      </c>
      <c r="E5" s="74">
        <v>286800</v>
      </c>
      <c r="F5" s="74">
        <v>315000</v>
      </c>
      <c r="G5" s="74">
        <v>405000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05"/>
      <c r="B6" s="105"/>
      <c r="C6" s="1" t="s">
        <v>20</v>
      </c>
      <c r="D6" s="1" t="s">
        <v>19</v>
      </c>
      <c r="E6" s="74">
        <v>33200</v>
      </c>
      <c r="F6" s="74">
        <v>45000</v>
      </c>
      <c r="G6" s="74">
        <v>65000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05"/>
      <c r="B7" s="105"/>
      <c r="C7" s="1" t="s">
        <v>21</v>
      </c>
      <c r="D7" s="1" t="s">
        <v>19</v>
      </c>
      <c r="E7" s="74">
        <v>30000</v>
      </c>
      <c r="F7" s="74">
        <v>50000</v>
      </c>
      <c r="G7" s="74">
        <v>60000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05"/>
      <c r="B8" s="105"/>
      <c r="C8" s="5" t="s">
        <v>22</v>
      </c>
      <c r="D8" s="5" t="s">
        <v>19</v>
      </c>
      <c r="E8" s="73">
        <f t="shared" ref="E8:G8" si="0">SUM(E5:E7)</f>
        <v>350000</v>
      </c>
      <c r="F8" s="73">
        <f t="shared" si="0"/>
        <v>410000</v>
      </c>
      <c r="G8" s="73">
        <f t="shared" si="0"/>
        <v>530000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05"/>
      <c r="B9" s="10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>
      <c r="A10" s="4"/>
      <c r="B10" s="4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105"/>
      <c r="B11" s="105"/>
      <c r="C11" s="1" t="str">
        <f t="shared" ref="C11:C13" si="1">C5</f>
        <v>Блоггеры</v>
      </c>
      <c r="D11" s="1" t="s">
        <v>24</v>
      </c>
      <c r="E11" s="74">
        <f>1360-E12-E13</f>
        <v>1230</v>
      </c>
      <c r="F11" s="74">
        <f>1457-F12-F13</f>
        <v>1272</v>
      </c>
      <c r="G11" s="74">
        <f>1738-G12-G13</f>
        <v>1392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05"/>
      <c r="B12" s="105"/>
      <c r="C12" s="1" t="str">
        <f t="shared" si="1"/>
        <v>ВКонтакте</v>
      </c>
      <c r="D12" s="1" t="s">
        <v>24</v>
      </c>
      <c r="E12" s="74">
        <v>100</v>
      </c>
      <c r="F12" s="74">
        <v>150</v>
      </c>
      <c r="G12" s="74">
        <v>300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05"/>
      <c r="B13" s="105"/>
      <c r="C13" s="1" t="str">
        <f t="shared" si="1"/>
        <v>Яндекс Директ</v>
      </c>
      <c r="D13" s="1" t="s">
        <v>24</v>
      </c>
      <c r="E13" s="74">
        <v>30</v>
      </c>
      <c r="F13" s="74">
        <v>35</v>
      </c>
      <c r="G13" s="74">
        <v>46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05"/>
      <c r="B14" s="105"/>
      <c r="C14" s="5" t="s">
        <v>22</v>
      </c>
      <c r="D14" s="5" t="s">
        <v>19</v>
      </c>
      <c r="E14" s="73">
        <f t="shared" ref="E14:G14" si="2">SUM(E11:E13)</f>
        <v>1360</v>
      </c>
      <c r="F14" s="73">
        <f t="shared" si="2"/>
        <v>1457</v>
      </c>
      <c r="G14" s="73">
        <f t="shared" si="2"/>
        <v>1738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05"/>
      <c r="B15" s="10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4"/>
      <c r="B17" s="4" t="s">
        <v>26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105"/>
      <c r="B18" s="105"/>
      <c r="C18" s="1" t="str">
        <f t="shared" ref="C18:C20" si="3">C11</f>
        <v>Блоггеры</v>
      </c>
      <c r="D18" s="1" t="s">
        <v>19</v>
      </c>
      <c r="E18" s="74">
        <v>1929041</v>
      </c>
      <c r="F18" s="74">
        <v>2004500</v>
      </c>
      <c r="G18" s="74">
        <v>3648581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05"/>
      <c r="B19" s="105"/>
      <c r="C19" s="1" t="str">
        <f t="shared" si="3"/>
        <v>ВКонтакте</v>
      </c>
      <c r="D19" s="1" t="s">
        <v>19</v>
      </c>
      <c r="E19" s="74">
        <v>170000</v>
      </c>
      <c r="F19" s="74">
        <v>345000</v>
      </c>
      <c r="G19" s="74">
        <v>840000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05"/>
      <c r="B20" s="105"/>
      <c r="C20" s="1" t="str">
        <f t="shared" si="3"/>
        <v>Яндекс Директ</v>
      </c>
      <c r="D20" s="1" t="s">
        <v>19</v>
      </c>
      <c r="E20" s="74">
        <v>51000</v>
      </c>
      <c r="F20" s="74">
        <v>59500</v>
      </c>
      <c r="G20" s="74">
        <v>78200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05"/>
      <c r="B21" s="105"/>
      <c r="C21" s="5" t="s">
        <v>22</v>
      </c>
      <c r="D21" s="5" t="s">
        <v>19</v>
      </c>
      <c r="E21" s="73">
        <f t="shared" ref="E21:G21" si="4">SUM(E18:E20)</f>
        <v>2150041</v>
      </c>
      <c r="F21" s="73">
        <f t="shared" si="4"/>
        <v>2409000</v>
      </c>
      <c r="G21" s="73">
        <f t="shared" si="4"/>
        <v>4566781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05"/>
      <c r="B22" s="10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" customHeight="1">
      <c r="A23" s="4"/>
      <c r="B23" s="4" t="s">
        <v>27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105"/>
      <c r="B24" s="105"/>
      <c r="C24" s="1" t="str">
        <f t="shared" ref="C24:C26" si="5">C18</f>
        <v>Блоггеры</v>
      </c>
      <c r="D24" s="1" t="s">
        <v>19</v>
      </c>
      <c r="E24" s="74">
        <v>262173.54242977698</v>
      </c>
      <c r="F24" s="74">
        <v>269940.04174493998</v>
      </c>
      <c r="G24" s="74">
        <v>476171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05"/>
      <c r="B25" s="105"/>
      <c r="C25" s="1" t="str">
        <f t="shared" si="5"/>
        <v>ВКонтакте</v>
      </c>
      <c r="D25" s="1" t="s">
        <v>19</v>
      </c>
      <c r="E25" s="74">
        <v>34000</v>
      </c>
      <c r="F25" s="74">
        <f>62100+20000</f>
        <v>82100</v>
      </c>
      <c r="G25" s="74">
        <v>159600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05"/>
      <c r="B26" s="105"/>
      <c r="C26" s="1" t="str">
        <f t="shared" si="5"/>
        <v>Яндекс Директ</v>
      </c>
      <c r="D26" s="1" t="s">
        <v>19</v>
      </c>
      <c r="E26" s="74">
        <v>8670</v>
      </c>
      <c r="F26" s="74">
        <v>9520</v>
      </c>
      <c r="G26" s="74">
        <v>11730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05"/>
      <c r="B27" s="105"/>
      <c r="C27" s="5" t="s">
        <v>22</v>
      </c>
      <c r="D27" s="5" t="s">
        <v>19</v>
      </c>
      <c r="E27" s="73">
        <f t="shared" ref="E27:G27" si="6">SUM(E24:E26)</f>
        <v>304843.54242977698</v>
      </c>
      <c r="F27" s="73">
        <f t="shared" si="6"/>
        <v>361560.04174493998</v>
      </c>
      <c r="G27" s="73">
        <f t="shared" si="6"/>
        <v>647501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05"/>
      <c r="B28" s="10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" customHeight="1">
      <c r="A29" s="4"/>
      <c r="B29" s="4" t="s">
        <v>28</v>
      </c>
      <c r="C29" s="4"/>
      <c r="D29" s="4"/>
      <c r="E29" s="8"/>
      <c r="F29" s="8"/>
      <c r="G29" s="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105"/>
      <c r="B30" s="105"/>
      <c r="C30" s="1" t="str">
        <f t="shared" ref="C30:C32" si="7">C24</f>
        <v>Блоггеры</v>
      </c>
      <c r="D30" s="1" t="s">
        <v>19</v>
      </c>
      <c r="E30" s="75">
        <f t="shared" ref="E30:G30" si="8">E18-E24</f>
        <v>1666867.4575702231</v>
      </c>
      <c r="F30" s="75">
        <f t="shared" si="8"/>
        <v>1734559.95825506</v>
      </c>
      <c r="G30" s="75">
        <f t="shared" si="8"/>
        <v>3172410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05"/>
      <c r="B31" s="105"/>
      <c r="C31" s="1" t="str">
        <f t="shared" si="7"/>
        <v>ВКонтакте</v>
      </c>
      <c r="D31" s="1" t="s">
        <v>19</v>
      </c>
      <c r="E31" s="75">
        <f t="shared" ref="E31:G31" si="9">E19-E25</f>
        <v>136000</v>
      </c>
      <c r="F31" s="75">
        <f t="shared" si="9"/>
        <v>262900</v>
      </c>
      <c r="G31" s="75">
        <f t="shared" si="9"/>
        <v>680400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05"/>
      <c r="B32" s="105"/>
      <c r="C32" s="1" t="str">
        <f t="shared" si="7"/>
        <v>Яндекс Директ</v>
      </c>
      <c r="D32" s="1" t="s">
        <v>19</v>
      </c>
      <c r="E32" s="75">
        <f t="shared" ref="E32:G32" si="10">E20-E26</f>
        <v>42330</v>
      </c>
      <c r="F32" s="75">
        <f t="shared" si="10"/>
        <v>49980</v>
      </c>
      <c r="G32" s="75">
        <f t="shared" si="10"/>
        <v>66470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05"/>
      <c r="B33" s="105"/>
      <c r="C33" s="5" t="s">
        <v>22</v>
      </c>
      <c r="D33" s="5" t="s">
        <v>19</v>
      </c>
      <c r="E33" s="73">
        <f t="shared" ref="E33:G33" si="11">SUM(E30:E32)</f>
        <v>1845197.4575702231</v>
      </c>
      <c r="F33" s="73">
        <f t="shared" si="11"/>
        <v>2047439.95825506</v>
      </c>
      <c r="G33" s="73">
        <f t="shared" si="11"/>
        <v>3919280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05"/>
      <c r="B34" s="10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" customHeight="1">
      <c r="A35" s="3" t="s">
        <v>29</v>
      </c>
      <c r="B35" s="3"/>
      <c r="C35" s="3"/>
      <c r="D35" s="3"/>
      <c r="E35" s="10"/>
      <c r="F35" s="10"/>
      <c r="G35" s="1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4"/>
      <c r="B36" s="4" t="s">
        <v>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105"/>
      <c r="B37" s="105"/>
      <c r="C37" s="1" t="s">
        <v>30</v>
      </c>
      <c r="D37" s="1" t="s">
        <v>19</v>
      </c>
      <c r="E37" s="74">
        <v>30000</v>
      </c>
      <c r="F37" s="74">
        <v>30000</v>
      </c>
      <c r="G37" s="74">
        <v>30000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05"/>
      <c r="B38" s="105"/>
      <c r="C38" s="1" t="s">
        <v>31</v>
      </c>
      <c r="D38" s="1" t="s">
        <v>19</v>
      </c>
      <c r="E38" s="74">
        <v>312912</v>
      </c>
      <c r="F38" s="74">
        <v>357725</v>
      </c>
      <c r="G38" s="74">
        <v>658756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05"/>
      <c r="B39" s="105"/>
      <c r="C39" s="1" t="s">
        <v>32</v>
      </c>
      <c r="D39" s="1" t="s">
        <v>19</v>
      </c>
      <c r="E39" s="74">
        <v>15500</v>
      </c>
      <c r="F39" s="74">
        <v>17000</v>
      </c>
      <c r="G39" s="74">
        <v>25000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05"/>
      <c r="B40" s="105"/>
      <c r="C40" s="1" t="s">
        <v>33</v>
      </c>
      <c r="D40" s="1" t="s">
        <v>19</v>
      </c>
      <c r="E40" s="74">
        <f t="shared" ref="E40:G40" si="12">E21*6%</f>
        <v>129002.45999999999</v>
      </c>
      <c r="F40" s="74">
        <f t="shared" si="12"/>
        <v>144540</v>
      </c>
      <c r="G40" s="74">
        <f t="shared" si="12"/>
        <v>274006.86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05"/>
      <c r="B41" s="105"/>
      <c r="C41" s="1" t="s">
        <v>34</v>
      </c>
      <c r="D41" s="1" t="s">
        <v>19</v>
      </c>
      <c r="E41" s="9">
        <f t="shared" ref="E41:G41" si="13">E8</f>
        <v>350000</v>
      </c>
      <c r="F41" s="9">
        <f t="shared" si="13"/>
        <v>410000</v>
      </c>
      <c r="G41" s="9">
        <f t="shared" si="13"/>
        <v>530000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05"/>
      <c r="B42" s="105"/>
      <c r="C42" s="5" t="s">
        <v>22</v>
      </c>
      <c r="D42" s="5" t="s">
        <v>19</v>
      </c>
      <c r="E42" s="6">
        <f t="shared" ref="E42:G42" si="14">SUM(E37:E41)</f>
        <v>837414.46</v>
      </c>
      <c r="F42" s="6">
        <f t="shared" si="14"/>
        <v>959265</v>
      </c>
      <c r="G42" s="6">
        <f t="shared" si="14"/>
        <v>1517762.8599999999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05"/>
      <c r="B43" s="10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" customHeight="1">
      <c r="A44" s="105"/>
      <c r="B44" s="105"/>
      <c r="C44" s="5" t="s">
        <v>35</v>
      </c>
      <c r="D44" s="5"/>
      <c r="E44" s="6">
        <f t="shared" ref="E44:G44" si="15">E33-E42</f>
        <v>1007782.9975702232</v>
      </c>
      <c r="F44" s="6">
        <f t="shared" si="15"/>
        <v>1088174.95825506</v>
      </c>
      <c r="G44" s="6">
        <f t="shared" si="15"/>
        <v>2401517.14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" customHeight="1">
      <c r="A46" s="3" t="s">
        <v>7</v>
      </c>
      <c r="B46" s="3"/>
      <c r="C46" s="3"/>
      <c r="D46" s="3"/>
      <c r="E46" s="10"/>
      <c r="F46" s="10"/>
      <c r="G46" s="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4"/>
      <c r="B47" s="4" t="s">
        <v>36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1"/>
      <c r="B48" s="1"/>
      <c r="C48" s="1" t="s">
        <v>37</v>
      </c>
      <c r="D48" s="1" t="s">
        <v>19</v>
      </c>
      <c r="E48" s="74">
        <f t="shared" ref="E48:G48" si="16">E21</f>
        <v>2150041</v>
      </c>
      <c r="F48" s="74">
        <f t="shared" si="16"/>
        <v>2409000</v>
      </c>
      <c r="G48" s="74">
        <f t="shared" si="16"/>
        <v>4566781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 t="s">
        <v>38</v>
      </c>
      <c r="D49" s="1" t="s">
        <v>19</v>
      </c>
      <c r="E49" s="74"/>
      <c r="F49" s="74"/>
      <c r="G49" s="7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5" t="s">
        <v>22</v>
      </c>
      <c r="D50" s="5" t="s">
        <v>19</v>
      </c>
      <c r="E50" s="73">
        <f t="shared" ref="E50:G50" si="17">SUM(E48:E49)</f>
        <v>2150041</v>
      </c>
      <c r="F50" s="73">
        <f t="shared" si="17"/>
        <v>2409000</v>
      </c>
      <c r="G50" s="73">
        <f t="shared" si="17"/>
        <v>4566781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" customHeight="1">
      <c r="A52" s="4"/>
      <c r="B52" s="4" t="s">
        <v>39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1"/>
      <c r="B53" s="1"/>
      <c r="C53" s="1" t="s">
        <v>40</v>
      </c>
      <c r="D53" s="1" t="s">
        <v>19</v>
      </c>
      <c r="E53" s="74"/>
      <c r="F53" s="74"/>
      <c r="G53" s="7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 t="s">
        <v>30</v>
      </c>
      <c r="D54" s="1" t="s">
        <v>19</v>
      </c>
      <c r="E54" s="74">
        <f t="shared" ref="E54:G54" si="18">E37</f>
        <v>30000</v>
      </c>
      <c r="F54" s="74">
        <f t="shared" si="18"/>
        <v>30000</v>
      </c>
      <c r="G54" s="74">
        <f t="shared" si="18"/>
        <v>30000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 t="s">
        <v>31</v>
      </c>
      <c r="D55" s="1" t="s">
        <v>19</v>
      </c>
      <c r="E55" s="74">
        <f t="shared" ref="E55:G55" si="19">E37</f>
        <v>30000</v>
      </c>
      <c r="F55" s="74">
        <f t="shared" si="19"/>
        <v>30000</v>
      </c>
      <c r="G55" s="74">
        <f t="shared" si="19"/>
        <v>30000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 t="s">
        <v>32</v>
      </c>
      <c r="D56" s="1" t="s">
        <v>19</v>
      </c>
      <c r="E56" s="74">
        <f t="shared" ref="E56:G56" si="20">E38</f>
        <v>312912</v>
      </c>
      <c r="F56" s="74">
        <f t="shared" si="20"/>
        <v>357725</v>
      </c>
      <c r="G56" s="74">
        <f t="shared" si="20"/>
        <v>658756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 t="s">
        <v>33</v>
      </c>
      <c r="D57" s="1" t="s">
        <v>19</v>
      </c>
      <c r="E57" s="74"/>
      <c r="F57" s="74"/>
      <c r="G57" s="7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 t="s">
        <v>34</v>
      </c>
      <c r="D58" s="1" t="s">
        <v>19</v>
      </c>
      <c r="E58" s="74">
        <f t="shared" ref="E58:G58" si="21">E41</f>
        <v>350000</v>
      </c>
      <c r="F58" s="74">
        <f t="shared" si="21"/>
        <v>410000</v>
      </c>
      <c r="G58" s="74">
        <f t="shared" si="21"/>
        <v>530000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5" t="s">
        <v>22</v>
      </c>
      <c r="D59" s="5" t="s">
        <v>19</v>
      </c>
      <c r="E59" s="73">
        <f t="shared" ref="E59:G59" si="22">SUM(E53:E58)</f>
        <v>722912</v>
      </c>
      <c r="F59" s="73">
        <f t="shared" si="22"/>
        <v>827725</v>
      </c>
      <c r="G59" s="73">
        <f t="shared" si="22"/>
        <v>1248756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" customHeight="1">
      <c r="A61" s="3" t="s">
        <v>11</v>
      </c>
      <c r="B61" s="3"/>
      <c r="C61" s="3"/>
      <c r="D61" s="3"/>
      <c r="E61" s="10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4"/>
      <c r="B62" s="4" t="s">
        <v>41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1"/>
      <c r="B63" s="1"/>
      <c r="C63" s="1" t="s">
        <v>42</v>
      </c>
      <c r="D63" s="1" t="s">
        <v>19</v>
      </c>
      <c r="E63" s="74"/>
      <c r="F63" s="74">
        <v>30000</v>
      </c>
      <c r="G63" s="74">
        <v>100000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 t="s">
        <v>43</v>
      </c>
      <c r="D64" s="1" t="s">
        <v>19</v>
      </c>
      <c r="E64" s="74">
        <v>0</v>
      </c>
      <c r="F64" s="74">
        <v>2000</v>
      </c>
      <c r="G64" s="74"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 t="s">
        <v>44</v>
      </c>
      <c r="D65" s="1" t="s">
        <v>19</v>
      </c>
      <c r="E65" s="74"/>
      <c r="F65" s="74">
        <v>45000</v>
      </c>
      <c r="G65" s="74">
        <v>67000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30:B34"/>
    <mergeCell ref="A37:B44"/>
    <mergeCell ref="A1:G1"/>
    <mergeCell ref="A2:D2"/>
    <mergeCell ref="A5:B9"/>
    <mergeCell ref="A11:B15"/>
    <mergeCell ref="A18:B22"/>
    <mergeCell ref="A24:B2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topLeftCell="A15" zoomScale="75" workbookViewId="0">
      <selection activeCell="N20" sqref="N20"/>
    </sheetView>
  </sheetViews>
  <sheetFormatPr baseColWidth="10" defaultColWidth="11.1640625" defaultRowHeight="15" customHeight="1"/>
  <cols>
    <col min="1" max="1" width="24.1640625" customWidth="1"/>
    <col min="2" max="2" width="15.33203125" customWidth="1"/>
    <col min="3" max="3" width="9.6640625" customWidth="1"/>
    <col min="4" max="4" width="11.5" customWidth="1"/>
    <col min="5" max="6" width="8.33203125" customWidth="1"/>
    <col min="7" max="7" width="24.33203125" bestFit="1" customWidth="1"/>
    <col min="8" max="10" width="10.1640625" customWidth="1"/>
    <col min="11" max="26" width="8.33203125" customWidth="1"/>
  </cols>
  <sheetData>
    <row r="1" spans="1:9" ht="15.75" customHeight="1">
      <c r="B1" s="11"/>
    </row>
    <row r="2" spans="1:9" ht="15.75" customHeight="1">
      <c r="B2" s="11"/>
    </row>
    <row r="3" spans="1:9" ht="15.75" customHeight="1">
      <c r="B3" s="11"/>
    </row>
    <row r="4" spans="1:9" ht="15.75" customHeight="1">
      <c r="B4" s="11"/>
    </row>
    <row r="5" spans="1:9" ht="10" customHeight="1">
      <c r="B5" s="11"/>
    </row>
    <row r="6" spans="1:9" ht="20" customHeight="1">
      <c r="A6" s="110" t="s">
        <v>65</v>
      </c>
      <c r="B6" s="110"/>
    </row>
    <row r="7" spans="1:9" ht="16">
      <c r="A7" s="13" t="s">
        <v>45</v>
      </c>
      <c r="B7" s="81">
        <f>Данные!G27</f>
        <v>647501</v>
      </c>
    </row>
    <row r="8" spans="1:9" ht="16">
      <c r="A8" s="13" t="str">
        <f>Данные!C37</f>
        <v>АРЕНДА</v>
      </c>
      <c r="B8" s="81">
        <f>Данные!G37</f>
        <v>30000</v>
      </c>
    </row>
    <row r="9" spans="1:9" ht="16">
      <c r="A9" s="13" t="str">
        <f>Данные!C38</f>
        <v>ЗАРАБОТНАЯ ПЛАТА</v>
      </c>
      <c r="B9" s="81">
        <f>Данные!G38</f>
        <v>658756</v>
      </c>
      <c r="I9" s="11"/>
    </row>
    <row r="10" spans="1:9" ht="16">
      <c r="A10" s="13" t="str">
        <f>Данные!C39</f>
        <v>АДМИН. РАСХОДЫ</v>
      </c>
      <c r="B10" s="81">
        <f>Данные!G39</f>
        <v>25000</v>
      </c>
      <c r="I10" s="11"/>
    </row>
    <row r="11" spans="1:9" ht="16">
      <c r="A11" s="13" t="str">
        <f>Данные!C40</f>
        <v>НАЛОГИ</v>
      </c>
      <c r="B11" s="81">
        <f>Данные!G40</f>
        <v>274006.86</v>
      </c>
    </row>
    <row r="12" spans="1:9" ht="16">
      <c r="A12" s="13" t="str">
        <f>Данные!C41</f>
        <v>МАРКЕТИНГ</v>
      </c>
      <c r="B12" s="81">
        <f>Данные!G41</f>
        <v>530000</v>
      </c>
    </row>
    <row r="13" spans="1:9" ht="16">
      <c r="A13" s="13" t="s">
        <v>46</v>
      </c>
      <c r="B13" s="81">
        <f>Данные!G21-B12-B11-B10-B9-B8-B7</f>
        <v>2401517.14</v>
      </c>
      <c r="I13" s="11"/>
    </row>
    <row r="14" spans="1:9" ht="16">
      <c r="B14" s="11"/>
      <c r="I14" s="11"/>
    </row>
    <row r="15" spans="1:9" ht="16">
      <c r="B15" s="11"/>
    </row>
    <row r="16" spans="1:9" ht="16">
      <c r="B16" s="11"/>
    </row>
    <row r="17" spans="1:10" ht="16">
      <c r="B17" s="11"/>
      <c r="I17" s="11"/>
    </row>
    <row r="18" spans="1:10" ht="16">
      <c r="B18" s="11"/>
      <c r="I18" s="11"/>
    </row>
    <row r="19" spans="1:10" ht="16">
      <c r="B19" s="11"/>
    </row>
    <row r="20" spans="1:10" ht="16">
      <c r="B20" s="11"/>
    </row>
    <row r="21" spans="1:10" ht="15.75" customHeight="1">
      <c r="B21" s="11"/>
    </row>
    <row r="22" spans="1:10" ht="15.75" customHeight="1">
      <c r="B22" s="11"/>
    </row>
    <row r="23" spans="1:10" ht="15.75" customHeight="1">
      <c r="B23" s="11"/>
    </row>
    <row r="24" spans="1:10" ht="15.75" customHeight="1">
      <c r="B24" s="11"/>
    </row>
    <row r="25" spans="1:10" ht="15.75" customHeight="1">
      <c r="B25" s="11"/>
    </row>
    <row r="26" spans="1:10" ht="15.75" customHeight="1">
      <c r="B26" s="11"/>
    </row>
    <row r="27" spans="1:10" ht="15.75" customHeight="1">
      <c r="B27" s="11"/>
    </row>
    <row r="28" spans="1:10" ht="15.75" customHeight="1">
      <c r="B28" s="11"/>
    </row>
    <row r="29" spans="1:10" ht="15.75" customHeight="1">
      <c r="B29" s="11"/>
    </row>
    <row r="30" spans="1:10" ht="15.75" customHeight="1">
      <c r="A30" s="12"/>
      <c r="B30" s="77" t="str">
        <f>Данные!E2</f>
        <v>Март</v>
      </c>
      <c r="C30" s="77" t="str">
        <f>Данные!F2</f>
        <v>Апрель</v>
      </c>
      <c r="D30" s="77" t="str">
        <f>Данные!G2</f>
        <v>Май</v>
      </c>
      <c r="H30" s="78" t="s">
        <v>66</v>
      </c>
      <c r="I30" s="79" t="s">
        <v>67</v>
      </c>
      <c r="J30" s="79" t="s">
        <v>68</v>
      </c>
    </row>
    <row r="31" spans="1:10" ht="15.75" customHeight="1">
      <c r="A31" s="80" t="s">
        <v>23</v>
      </c>
      <c r="B31" s="76">
        <f>Данные!E14</f>
        <v>1360</v>
      </c>
      <c r="C31" s="76">
        <f>Данные!F14</f>
        <v>1457</v>
      </c>
      <c r="D31" s="76">
        <f>Данные!G14</f>
        <v>1738</v>
      </c>
      <c r="G31" s="80" t="s">
        <v>69</v>
      </c>
      <c r="H31" s="76">
        <f>Данные!E33/1000</f>
        <v>1845.1974575702232</v>
      </c>
      <c r="I31" s="76">
        <f>Данные!F33/1000</f>
        <v>2047.43995825506</v>
      </c>
      <c r="J31" s="76">
        <f>Данные!G33/1000</f>
        <v>3919.28</v>
      </c>
    </row>
    <row r="32" spans="1:10" ht="15.75" customHeight="1"/>
    <row r="33" spans="1:10" ht="15.75" customHeight="1"/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>
      <c r="B46" s="78" t="s">
        <v>66</v>
      </c>
      <c r="C46" s="79" t="s">
        <v>67</v>
      </c>
      <c r="D46" s="79" t="s">
        <v>68</v>
      </c>
      <c r="H46" s="78" t="s">
        <v>66</v>
      </c>
      <c r="I46" s="79" t="s">
        <v>67</v>
      </c>
      <c r="J46" s="79" t="s">
        <v>68</v>
      </c>
    </row>
    <row r="47" spans="1:10" ht="15.75" customHeight="1">
      <c r="A47" s="80" t="s">
        <v>70</v>
      </c>
      <c r="B47" s="76">
        <f>Данные!E44/1000</f>
        <v>1007.7829975702232</v>
      </c>
      <c r="C47" s="76">
        <f>Данные!F44/1000</f>
        <v>1088.1749582550601</v>
      </c>
      <c r="D47" s="76">
        <f>Данные!G44/1000</f>
        <v>2401.5171399999999</v>
      </c>
      <c r="G47" s="13" t="s">
        <v>10</v>
      </c>
      <c r="H47" s="76">
        <f>(Данные!E50-Данные!E59)/1000</f>
        <v>1427.1289999999999</v>
      </c>
      <c r="I47" s="76">
        <f>(Данные!F50-Данные!F59)/1000</f>
        <v>1581.2750000000001</v>
      </c>
      <c r="J47" s="76">
        <f>(Данные!G50-Данные!G59)/1000</f>
        <v>3318.0250000000001</v>
      </c>
    </row>
    <row r="48" spans="1:10" ht="15.75" customHeight="1">
      <c r="B48" s="11"/>
    </row>
    <row r="49" spans="2:2" ht="15.75" customHeight="1">
      <c r="B49" s="11"/>
    </row>
    <row r="50" spans="2:2" ht="15.75" customHeight="1">
      <c r="B50" s="11"/>
    </row>
    <row r="51" spans="2:2" ht="15.75" customHeight="1">
      <c r="B51" s="11"/>
    </row>
    <row r="52" spans="2:2" ht="15.75" customHeight="1">
      <c r="B52" s="11"/>
    </row>
    <row r="53" spans="2:2" ht="15.75" customHeight="1">
      <c r="B53" s="11"/>
    </row>
    <row r="54" spans="2:2" ht="15.75" customHeight="1">
      <c r="B54" s="11"/>
    </row>
    <row r="55" spans="2:2" ht="15.75" customHeight="1">
      <c r="B55" s="11"/>
    </row>
    <row r="56" spans="2:2" ht="15.75" customHeight="1">
      <c r="B56" s="11"/>
    </row>
    <row r="57" spans="2:2" ht="15.75" customHeight="1">
      <c r="B57" s="11"/>
    </row>
    <row r="58" spans="2:2" ht="15.75" customHeight="1">
      <c r="B58" s="11"/>
    </row>
    <row r="59" spans="2:2" ht="15.75" customHeight="1">
      <c r="B59" s="11"/>
    </row>
    <row r="60" spans="2:2" ht="15.75" customHeight="1">
      <c r="B60" s="11"/>
    </row>
    <row r="61" spans="2:2" ht="15.75" customHeight="1">
      <c r="B61" s="11"/>
    </row>
    <row r="62" spans="2:2" ht="15.75" customHeight="1">
      <c r="B62" s="11"/>
    </row>
    <row r="63" spans="2:2" ht="15.75" customHeight="1">
      <c r="B63" s="11"/>
    </row>
    <row r="64" spans="2:2" ht="15.75" customHeight="1"/>
    <row r="65" spans="2:2" ht="15.75" customHeight="1"/>
    <row r="66" spans="2:2" ht="15.75" customHeight="1">
      <c r="B66" s="11"/>
    </row>
    <row r="67" spans="2:2" ht="15.75" customHeight="1">
      <c r="B67" s="11"/>
    </row>
    <row r="68" spans="2:2" ht="15.75" customHeight="1">
      <c r="B68" s="11"/>
    </row>
    <row r="69" spans="2:2" ht="15.75" customHeight="1">
      <c r="B69" s="11"/>
    </row>
    <row r="70" spans="2:2" ht="15.75" customHeight="1">
      <c r="B70" s="11"/>
    </row>
    <row r="71" spans="2:2" ht="15.75" customHeight="1">
      <c r="B71" s="11"/>
    </row>
    <row r="72" spans="2:2" ht="15.75" customHeight="1">
      <c r="B72" s="11"/>
    </row>
    <row r="73" spans="2:2" ht="15.75" customHeight="1">
      <c r="B73" s="11"/>
    </row>
    <row r="74" spans="2:2" ht="15.75" customHeight="1">
      <c r="B74" s="11"/>
    </row>
    <row r="75" spans="2:2" ht="15.75" customHeight="1">
      <c r="B75" s="11"/>
    </row>
    <row r="76" spans="2:2" ht="15.75" customHeight="1">
      <c r="B76" s="11"/>
    </row>
    <row r="77" spans="2:2" ht="15.75" customHeight="1">
      <c r="B77" s="11"/>
    </row>
    <row r="78" spans="2:2" ht="15.75" customHeight="1">
      <c r="B78" s="11"/>
    </row>
    <row r="79" spans="2:2" ht="15.75" customHeight="1">
      <c r="B79" s="11"/>
    </row>
    <row r="80" spans="2:2" ht="15.75" customHeight="1">
      <c r="B80" s="11"/>
    </row>
    <row r="81" spans="2:2" ht="15.75" customHeight="1"/>
    <row r="82" spans="2:2" ht="15.75" customHeight="1"/>
    <row r="83" spans="2:2" ht="15.75" customHeight="1">
      <c r="B83" s="11"/>
    </row>
    <row r="84" spans="2:2" ht="15.75" customHeight="1">
      <c r="B84" s="11"/>
    </row>
    <row r="85" spans="2:2" ht="15.75" customHeight="1">
      <c r="B85" s="11"/>
    </row>
    <row r="86" spans="2:2" ht="15.75" customHeight="1">
      <c r="B86" s="11"/>
    </row>
    <row r="87" spans="2:2" ht="15.75" customHeight="1">
      <c r="B87" s="11"/>
    </row>
    <row r="88" spans="2:2" ht="15.75" customHeight="1">
      <c r="B88" s="11"/>
    </row>
    <row r="89" spans="2:2" ht="15.75" customHeight="1">
      <c r="B89" s="11"/>
    </row>
    <row r="90" spans="2:2" ht="15.75" customHeight="1">
      <c r="B90" s="11"/>
    </row>
    <row r="91" spans="2:2" ht="15.75" customHeight="1">
      <c r="B91" s="11"/>
    </row>
    <row r="92" spans="2:2" ht="15.75" customHeight="1">
      <c r="B92" s="11"/>
    </row>
    <row r="93" spans="2:2" ht="15.75" customHeight="1">
      <c r="B93" s="11"/>
    </row>
    <row r="94" spans="2:2" ht="15.75" customHeight="1">
      <c r="B94" s="11"/>
    </row>
    <row r="95" spans="2:2" ht="15.75" customHeight="1">
      <c r="B95" s="11"/>
    </row>
    <row r="96" spans="2:2" ht="15.75" customHeight="1">
      <c r="B96" s="11"/>
    </row>
    <row r="97" spans="2:2" ht="15.75" customHeight="1">
      <c r="B97" s="11"/>
    </row>
    <row r="98" spans="2:2" ht="15.75" customHeight="1">
      <c r="B98" s="11"/>
    </row>
    <row r="99" spans="2:2" ht="15.75" customHeight="1">
      <c r="B99" s="11"/>
    </row>
    <row r="100" spans="2:2" ht="15.75" customHeight="1">
      <c r="B100" s="11"/>
    </row>
    <row r="101" spans="2:2" ht="15.75" customHeight="1">
      <c r="B101" s="11"/>
    </row>
    <row r="102" spans="2:2" ht="15.75" customHeight="1">
      <c r="B102" s="11"/>
    </row>
    <row r="103" spans="2:2" ht="15.75" customHeight="1">
      <c r="B103" s="11"/>
    </row>
    <row r="104" spans="2:2" ht="15.75" customHeight="1">
      <c r="B104" s="11"/>
    </row>
    <row r="105" spans="2:2" ht="15.75" customHeight="1">
      <c r="B105" s="11"/>
    </row>
    <row r="106" spans="2:2" ht="15.75" customHeight="1">
      <c r="B106" s="11"/>
    </row>
    <row r="107" spans="2:2" ht="15.75" customHeight="1">
      <c r="B107" s="11"/>
    </row>
    <row r="108" spans="2:2" ht="15.75" customHeight="1">
      <c r="B108" s="11"/>
    </row>
    <row r="109" spans="2:2" ht="15.75" customHeight="1">
      <c r="B109" s="11"/>
    </row>
    <row r="110" spans="2:2" ht="15.75" customHeight="1">
      <c r="B110" s="11"/>
    </row>
    <row r="111" spans="2:2" ht="15.75" customHeight="1">
      <c r="B111" s="11"/>
    </row>
    <row r="112" spans="2:2" ht="15.75" customHeight="1">
      <c r="B112" s="11"/>
    </row>
    <row r="113" spans="2:2" ht="15.75" customHeight="1">
      <c r="B113" s="11"/>
    </row>
    <row r="114" spans="2:2" ht="15.75" customHeight="1">
      <c r="B114" s="11"/>
    </row>
    <row r="115" spans="2:2" ht="15.75" customHeight="1">
      <c r="B115" s="11"/>
    </row>
    <row r="116" spans="2:2" ht="15.75" customHeight="1">
      <c r="B116" s="11"/>
    </row>
    <row r="117" spans="2:2" ht="15.75" customHeight="1">
      <c r="B117" s="11"/>
    </row>
    <row r="118" spans="2:2" ht="15.75" customHeight="1">
      <c r="B118" s="11"/>
    </row>
    <row r="119" spans="2:2" ht="15.75" customHeight="1">
      <c r="B119" s="11"/>
    </row>
    <row r="120" spans="2:2" ht="15.75" customHeight="1">
      <c r="B120" s="11"/>
    </row>
    <row r="121" spans="2:2" ht="15.75" customHeight="1">
      <c r="B121" s="11"/>
    </row>
    <row r="122" spans="2:2" ht="15.75" customHeight="1">
      <c r="B122" s="11"/>
    </row>
    <row r="123" spans="2:2" ht="15.75" customHeight="1">
      <c r="B123" s="11"/>
    </row>
    <row r="124" spans="2:2" ht="15.75" customHeight="1">
      <c r="B124" s="11"/>
    </row>
    <row r="125" spans="2:2" ht="15.75" customHeight="1">
      <c r="B125" s="11"/>
    </row>
    <row r="126" spans="2:2" ht="15.75" customHeight="1">
      <c r="B126" s="11"/>
    </row>
    <row r="127" spans="2:2" ht="15.75" customHeight="1">
      <c r="B127" s="11"/>
    </row>
    <row r="128" spans="2:2" ht="15.75" customHeight="1">
      <c r="B128" s="11"/>
    </row>
    <row r="129" spans="2:2" ht="15.75" customHeight="1">
      <c r="B129" s="11"/>
    </row>
    <row r="130" spans="2:2" ht="15.75" customHeight="1">
      <c r="B130" s="11"/>
    </row>
    <row r="131" spans="2:2" ht="15.75" customHeight="1">
      <c r="B131" s="11"/>
    </row>
    <row r="132" spans="2:2" ht="15.75" customHeight="1">
      <c r="B132" s="11"/>
    </row>
    <row r="133" spans="2:2" ht="15.75" customHeight="1">
      <c r="B133" s="11"/>
    </row>
    <row r="134" spans="2:2" ht="15.75" customHeight="1">
      <c r="B134" s="11"/>
    </row>
    <row r="135" spans="2:2" ht="15.75" customHeight="1">
      <c r="B135" s="11"/>
    </row>
    <row r="136" spans="2:2" ht="15.75" customHeight="1">
      <c r="B136" s="11"/>
    </row>
    <row r="137" spans="2:2" ht="15.75" customHeight="1">
      <c r="B137" s="11"/>
    </row>
    <row r="138" spans="2:2" ht="15.75" customHeight="1">
      <c r="B138" s="11"/>
    </row>
    <row r="139" spans="2:2" ht="15.75" customHeight="1">
      <c r="B139" s="11"/>
    </row>
    <row r="140" spans="2:2" ht="15.75" customHeight="1">
      <c r="B140" s="11"/>
    </row>
    <row r="141" spans="2:2" ht="15.75" customHeight="1">
      <c r="B141" s="11"/>
    </row>
    <row r="142" spans="2:2" ht="15.75" customHeight="1">
      <c r="B142" s="11"/>
    </row>
    <row r="143" spans="2:2" ht="15.75" customHeight="1">
      <c r="B143" s="11"/>
    </row>
    <row r="144" spans="2:2" ht="15.75" customHeight="1">
      <c r="B144" s="11"/>
    </row>
    <row r="145" spans="2:2" ht="15.75" customHeight="1">
      <c r="B145" s="11"/>
    </row>
    <row r="146" spans="2:2" ht="15.75" customHeight="1">
      <c r="B146" s="11"/>
    </row>
    <row r="147" spans="2:2" ht="15.75" customHeight="1">
      <c r="B147" s="11"/>
    </row>
    <row r="148" spans="2:2" ht="15.75" customHeight="1">
      <c r="B148" s="11"/>
    </row>
    <row r="149" spans="2:2" ht="15.75" customHeight="1">
      <c r="B149" s="11"/>
    </row>
    <row r="150" spans="2:2" ht="15.75" customHeight="1">
      <c r="B150" s="11"/>
    </row>
    <row r="151" spans="2:2" ht="15.75" customHeight="1">
      <c r="B151" s="11"/>
    </row>
    <row r="152" spans="2:2" ht="15.75" customHeight="1">
      <c r="B152" s="11"/>
    </row>
    <row r="153" spans="2:2" ht="15.75" customHeight="1">
      <c r="B153" s="11"/>
    </row>
    <row r="154" spans="2:2" ht="15.75" customHeight="1">
      <c r="B154" s="11"/>
    </row>
    <row r="155" spans="2:2" ht="15.75" customHeight="1">
      <c r="B155" s="11"/>
    </row>
    <row r="156" spans="2:2" ht="15.75" customHeight="1">
      <c r="B156" s="11"/>
    </row>
    <row r="157" spans="2:2" ht="15.75" customHeight="1">
      <c r="B157" s="11"/>
    </row>
    <row r="158" spans="2:2" ht="15.75" customHeight="1">
      <c r="B158" s="11"/>
    </row>
    <row r="159" spans="2:2" ht="15.75" customHeight="1">
      <c r="B159" s="11"/>
    </row>
    <row r="160" spans="2:2" ht="15.75" customHeight="1">
      <c r="B160" s="11"/>
    </row>
    <row r="161" spans="2:2" ht="15.75" customHeight="1">
      <c r="B161" s="11"/>
    </row>
    <row r="162" spans="2:2" ht="15.75" customHeight="1">
      <c r="B162" s="11"/>
    </row>
    <row r="163" spans="2:2" ht="15.75" customHeight="1">
      <c r="B163" s="11"/>
    </row>
    <row r="164" spans="2:2" ht="15.75" customHeight="1">
      <c r="B164" s="11"/>
    </row>
    <row r="165" spans="2:2" ht="15.75" customHeight="1">
      <c r="B165" s="11"/>
    </row>
    <row r="166" spans="2:2" ht="15.75" customHeight="1">
      <c r="B166" s="11"/>
    </row>
    <row r="167" spans="2:2" ht="15.75" customHeight="1">
      <c r="B167" s="11"/>
    </row>
    <row r="168" spans="2:2" ht="15.75" customHeight="1">
      <c r="B168" s="11"/>
    </row>
    <row r="169" spans="2:2" ht="15.75" customHeight="1">
      <c r="B169" s="11"/>
    </row>
    <row r="170" spans="2:2" ht="15.75" customHeight="1">
      <c r="B170" s="11"/>
    </row>
    <row r="171" spans="2:2" ht="15.75" customHeight="1">
      <c r="B171" s="11"/>
    </row>
    <row r="172" spans="2:2" ht="15.75" customHeight="1">
      <c r="B172" s="11"/>
    </row>
    <row r="173" spans="2:2" ht="15.75" customHeight="1">
      <c r="B173" s="11"/>
    </row>
    <row r="174" spans="2:2" ht="15.75" customHeight="1">
      <c r="B174" s="11"/>
    </row>
    <row r="175" spans="2:2" ht="15.75" customHeight="1">
      <c r="B175" s="11"/>
    </row>
    <row r="176" spans="2:2" ht="15.75" customHeight="1">
      <c r="B176" s="11"/>
    </row>
    <row r="177" spans="2:2" ht="15.75" customHeight="1">
      <c r="B177" s="11"/>
    </row>
    <row r="178" spans="2:2" ht="15.75" customHeight="1">
      <c r="B178" s="11"/>
    </row>
    <row r="179" spans="2:2" ht="15.75" customHeight="1">
      <c r="B179" s="11"/>
    </row>
    <row r="180" spans="2:2" ht="15.75" customHeight="1">
      <c r="B180" s="11"/>
    </row>
    <row r="181" spans="2:2" ht="15.75" customHeight="1">
      <c r="B181" s="11"/>
    </row>
    <row r="182" spans="2:2" ht="15.75" customHeight="1">
      <c r="B182" s="11"/>
    </row>
    <row r="183" spans="2:2" ht="15.75" customHeight="1">
      <c r="B183" s="11"/>
    </row>
    <row r="184" spans="2:2" ht="15.75" customHeight="1">
      <c r="B184" s="11"/>
    </row>
    <row r="185" spans="2:2" ht="15.75" customHeight="1">
      <c r="B185" s="11"/>
    </row>
    <row r="186" spans="2:2" ht="15.75" customHeight="1">
      <c r="B186" s="11"/>
    </row>
    <row r="187" spans="2:2" ht="15.75" customHeight="1">
      <c r="B187" s="11"/>
    </row>
    <row r="188" spans="2:2" ht="15.75" customHeight="1">
      <c r="B188" s="11"/>
    </row>
    <row r="189" spans="2:2" ht="15.75" customHeight="1">
      <c r="B189" s="11"/>
    </row>
    <row r="190" spans="2:2" ht="15.75" customHeight="1">
      <c r="B190" s="11"/>
    </row>
    <row r="191" spans="2:2" ht="15.75" customHeight="1">
      <c r="B191" s="11"/>
    </row>
    <row r="192" spans="2:2" ht="15.75" customHeight="1">
      <c r="B192" s="11"/>
    </row>
    <row r="193" spans="2:2" ht="15.75" customHeight="1">
      <c r="B193" s="11"/>
    </row>
    <row r="194" spans="2:2" ht="15.75" customHeight="1">
      <c r="B194" s="11"/>
    </row>
    <row r="195" spans="2:2" ht="15.75" customHeight="1">
      <c r="B195" s="11"/>
    </row>
    <row r="196" spans="2:2" ht="15.75" customHeight="1">
      <c r="B196" s="11"/>
    </row>
    <row r="197" spans="2:2" ht="15.75" customHeight="1">
      <c r="B197" s="11"/>
    </row>
    <row r="198" spans="2:2" ht="15.75" customHeight="1">
      <c r="B198" s="11"/>
    </row>
    <row r="199" spans="2:2" ht="15.75" customHeight="1">
      <c r="B199" s="11"/>
    </row>
    <row r="200" spans="2:2" ht="15.75" customHeight="1">
      <c r="B200" s="11"/>
    </row>
    <row r="201" spans="2:2" ht="15.75" customHeight="1">
      <c r="B201" s="11"/>
    </row>
    <row r="202" spans="2:2" ht="15.75" customHeight="1">
      <c r="B202" s="11"/>
    </row>
    <row r="203" spans="2:2" ht="15.75" customHeight="1">
      <c r="B203" s="11"/>
    </row>
    <row r="204" spans="2:2" ht="15.75" customHeight="1">
      <c r="B204" s="11"/>
    </row>
    <row r="205" spans="2:2" ht="15.75" customHeight="1">
      <c r="B205" s="11"/>
    </row>
    <row r="206" spans="2:2" ht="15.75" customHeight="1">
      <c r="B206" s="11"/>
    </row>
    <row r="207" spans="2:2" ht="15.75" customHeight="1">
      <c r="B207" s="11"/>
    </row>
    <row r="208" spans="2:2" ht="15.75" customHeight="1">
      <c r="B208" s="11"/>
    </row>
    <row r="209" spans="2:2" ht="15.75" customHeight="1">
      <c r="B209" s="11"/>
    </row>
    <row r="210" spans="2:2" ht="15.75" customHeight="1">
      <c r="B210" s="11"/>
    </row>
    <row r="211" spans="2:2" ht="15.75" customHeight="1">
      <c r="B211" s="11"/>
    </row>
    <row r="212" spans="2:2" ht="15.75" customHeight="1">
      <c r="B212" s="11"/>
    </row>
    <row r="213" spans="2:2" ht="15.75" customHeight="1">
      <c r="B213" s="11"/>
    </row>
    <row r="214" spans="2:2" ht="15.75" customHeight="1">
      <c r="B214" s="11"/>
    </row>
    <row r="215" spans="2:2" ht="15.75" customHeight="1">
      <c r="B215" s="11"/>
    </row>
    <row r="216" spans="2:2" ht="15.75" customHeight="1">
      <c r="B216" s="11"/>
    </row>
    <row r="217" spans="2:2" ht="15.75" customHeight="1">
      <c r="B217" s="11"/>
    </row>
    <row r="218" spans="2:2" ht="15.75" customHeight="1">
      <c r="B218" s="11"/>
    </row>
    <row r="219" spans="2:2" ht="15.75" customHeight="1">
      <c r="B219" s="11"/>
    </row>
    <row r="220" spans="2:2" ht="15.75" customHeight="1">
      <c r="B220" s="11"/>
    </row>
    <row r="221" spans="2:2" ht="15.75" customHeight="1">
      <c r="B221" s="11"/>
    </row>
    <row r="222" spans="2:2" ht="15.75" customHeight="1">
      <c r="B222" s="11"/>
    </row>
    <row r="223" spans="2:2" ht="15.75" customHeight="1">
      <c r="B223" s="11"/>
    </row>
    <row r="224" spans="2:2" ht="15.75" customHeight="1">
      <c r="B224" s="11"/>
    </row>
    <row r="225" spans="2:2" ht="15.75" customHeight="1">
      <c r="B225" s="11"/>
    </row>
    <row r="226" spans="2:2" ht="15.75" customHeight="1">
      <c r="B226" s="11"/>
    </row>
    <row r="227" spans="2:2" ht="15.75" customHeight="1">
      <c r="B227" s="11"/>
    </row>
    <row r="228" spans="2:2" ht="15.75" customHeight="1">
      <c r="B228" s="11"/>
    </row>
    <row r="229" spans="2:2" ht="15.75" customHeight="1">
      <c r="B229" s="11"/>
    </row>
    <row r="230" spans="2:2" ht="15.75" customHeight="1">
      <c r="B230" s="11"/>
    </row>
    <row r="231" spans="2:2" ht="15.75" customHeight="1">
      <c r="B231" s="11"/>
    </row>
    <row r="232" spans="2:2" ht="15.75" customHeight="1">
      <c r="B232" s="11"/>
    </row>
    <row r="233" spans="2:2" ht="15.75" customHeight="1">
      <c r="B233" s="11"/>
    </row>
    <row r="234" spans="2:2" ht="15.75" customHeight="1">
      <c r="B234" s="11"/>
    </row>
    <row r="235" spans="2:2" ht="15.75" customHeight="1">
      <c r="B235" s="11"/>
    </row>
    <row r="236" spans="2:2" ht="15.75" customHeight="1">
      <c r="B236" s="11"/>
    </row>
    <row r="237" spans="2:2" ht="15.75" customHeight="1">
      <c r="B237" s="11"/>
    </row>
    <row r="238" spans="2:2" ht="15.75" customHeight="1">
      <c r="B238" s="11"/>
    </row>
    <row r="239" spans="2:2" ht="15.75" customHeight="1">
      <c r="B239" s="11"/>
    </row>
    <row r="240" spans="2:2" ht="15.75" customHeight="1">
      <c r="B240" s="11"/>
    </row>
    <row r="241" spans="2:2" ht="15.75" customHeight="1">
      <c r="B241" s="11"/>
    </row>
    <row r="242" spans="2:2" ht="15.75" customHeight="1">
      <c r="B242" s="11"/>
    </row>
    <row r="243" spans="2:2" ht="15.75" customHeight="1">
      <c r="B243" s="11"/>
    </row>
    <row r="244" spans="2:2" ht="15.75" customHeight="1">
      <c r="B244" s="11"/>
    </row>
    <row r="245" spans="2:2" ht="15.75" customHeight="1">
      <c r="B245" s="11"/>
    </row>
    <row r="246" spans="2:2" ht="15.75" customHeight="1">
      <c r="B246" s="11"/>
    </row>
    <row r="247" spans="2:2" ht="15.75" customHeight="1">
      <c r="B247" s="11"/>
    </row>
    <row r="248" spans="2:2" ht="15.75" customHeight="1">
      <c r="B248" s="11"/>
    </row>
    <row r="249" spans="2:2" ht="15.75" customHeight="1">
      <c r="B249" s="11"/>
    </row>
    <row r="250" spans="2:2" ht="15.75" customHeight="1">
      <c r="B250" s="11"/>
    </row>
    <row r="251" spans="2:2" ht="15.75" customHeight="1">
      <c r="B251" s="11"/>
    </row>
    <row r="252" spans="2:2" ht="15.75" customHeight="1">
      <c r="B252" s="11"/>
    </row>
    <row r="253" spans="2:2" ht="15.75" customHeight="1">
      <c r="B253" s="11"/>
    </row>
    <row r="254" spans="2:2" ht="15.75" customHeight="1">
      <c r="B254" s="11"/>
    </row>
    <row r="255" spans="2:2" ht="15.75" customHeight="1">
      <c r="B255" s="11"/>
    </row>
    <row r="256" spans="2:2" ht="15.75" customHeight="1">
      <c r="B256" s="11"/>
    </row>
    <row r="257" spans="2:2" ht="15.75" customHeight="1">
      <c r="B257" s="11"/>
    </row>
    <row r="258" spans="2:2" ht="15.75" customHeight="1">
      <c r="B258" s="11"/>
    </row>
    <row r="259" spans="2:2" ht="15.75" customHeight="1">
      <c r="B259" s="11"/>
    </row>
    <row r="260" spans="2:2" ht="15.75" customHeight="1">
      <c r="B260" s="11"/>
    </row>
    <row r="261" spans="2:2" ht="15.75" customHeight="1">
      <c r="B261" s="11"/>
    </row>
    <row r="262" spans="2:2" ht="15.75" customHeight="1">
      <c r="B262" s="11"/>
    </row>
    <row r="263" spans="2:2" ht="15.75" customHeight="1">
      <c r="B263" s="11"/>
    </row>
    <row r="264" spans="2:2" ht="15.75" customHeight="1">
      <c r="B264" s="11"/>
    </row>
    <row r="265" spans="2:2" ht="15.75" customHeight="1">
      <c r="B265" s="11"/>
    </row>
    <row r="266" spans="2:2" ht="15.75" customHeight="1">
      <c r="B266" s="11"/>
    </row>
    <row r="267" spans="2:2" ht="15.75" customHeight="1">
      <c r="B267" s="11"/>
    </row>
    <row r="268" spans="2:2" ht="15.75" customHeight="1">
      <c r="B268" s="11"/>
    </row>
    <row r="269" spans="2:2" ht="15.75" customHeight="1">
      <c r="B269" s="11"/>
    </row>
    <row r="270" spans="2:2" ht="15.75" customHeight="1">
      <c r="B270" s="11"/>
    </row>
    <row r="271" spans="2:2" ht="15.75" customHeight="1">
      <c r="B271" s="11"/>
    </row>
    <row r="272" spans="2:2" ht="15.75" customHeight="1">
      <c r="B272" s="11"/>
    </row>
    <row r="273" spans="2:2" ht="15.75" customHeight="1">
      <c r="B273" s="11"/>
    </row>
    <row r="274" spans="2:2" ht="15.75" customHeight="1">
      <c r="B274" s="11"/>
    </row>
    <row r="275" spans="2:2" ht="15.75" customHeight="1">
      <c r="B275" s="11"/>
    </row>
    <row r="276" spans="2:2" ht="15.75" customHeight="1">
      <c r="B276" s="11"/>
    </row>
    <row r="277" spans="2:2" ht="15.75" customHeight="1">
      <c r="B277" s="11"/>
    </row>
    <row r="278" spans="2:2" ht="15.75" customHeight="1">
      <c r="B278" s="11"/>
    </row>
    <row r="279" spans="2:2" ht="15.75" customHeight="1">
      <c r="B279" s="11"/>
    </row>
    <row r="280" spans="2:2" ht="15.75" customHeight="1">
      <c r="B280" s="11"/>
    </row>
    <row r="281" spans="2:2" ht="15.75" customHeight="1">
      <c r="B281" s="11"/>
    </row>
    <row r="282" spans="2:2" ht="15.75" customHeight="1">
      <c r="B282" s="11"/>
    </row>
    <row r="283" spans="2:2" ht="15.75" customHeight="1">
      <c r="B283" s="11"/>
    </row>
    <row r="284" spans="2:2" ht="15.75" customHeight="1">
      <c r="B284" s="11"/>
    </row>
    <row r="285" spans="2:2" ht="15.75" customHeight="1">
      <c r="B285" s="11"/>
    </row>
    <row r="286" spans="2:2" ht="15.75" customHeight="1">
      <c r="B286" s="11"/>
    </row>
    <row r="287" spans="2:2" ht="15.75" customHeight="1">
      <c r="B287" s="11"/>
    </row>
    <row r="288" spans="2:2" ht="15.75" customHeight="1">
      <c r="B288" s="11"/>
    </row>
    <row r="289" spans="2:2" ht="15.75" customHeight="1">
      <c r="B289" s="11"/>
    </row>
    <row r="290" spans="2:2" ht="15.75" customHeight="1">
      <c r="B290" s="11"/>
    </row>
    <row r="291" spans="2:2" ht="15.75" customHeight="1">
      <c r="B291" s="11"/>
    </row>
    <row r="292" spans="2:2" ht="15.75" customHeight="1">
      <c r="B292" s="11"/>
    </row>
    <row r="293" spans="2:2" ht="15.75" customHeight="1">
      <c r="B293" s="11"/>
    </row>
    <row r="294" spans="2:2" ht="15.75" customHeight="1">
      <c r="B294" s="11"/>
    </row>
    <row r="295" spans="2:2" ht="15.75" customHeight="1">
      <c r="B295" s="11"/>
    </row>
    <row r="296" spans="2:2" ht="15.75" customHeight="1">
      <c r="B296" s="11"/>
    </row>
    <row r="297" spans="2:2" ht="15.75" customHeight="1">
      <c r="B297" s="11"/>
    </row>
    <row r="298" spans="2:2" ht="15.75" customHeight="1">
      <c r="B298" s="11"/>
    </row>
    <row r="299" spans="2:2" ht="15.75" customHeight="1">
      <c r="B299" s="11"/>
    </row>
    <row r="300" spans="2:2" ht="15.75" customHeight="1">
      <c r="B300" s="11"/>
    </row>
    <row r="301" spans="2:2" ht="15.75" customHeight="1">
      <c r="B301" s="11"/>
    </row>
    <row r="302" spans="2:2" ht="15.75" customHeight="1">
      <c r="B302" s="11"/>
    </row>
    <row r="303" spans="2:2" ht="15.75" customHeight="1">
      <c r="B303" s="11"/>
    </row>
    <row r="304" spans="2:2" ht="15.75" customHeight="1">
      <c r="B304" s="11"/>
    </row>
    <row r="305" spans="2:2" ht="15.75" customHeight="1">
      <c r="B305" s="11"/>
    </row>
    <row r="306" spans="2:2" ht="15.75" customHeight="1">
      <c r="B306" s="11"/>
    </row>
    <row r="307" spans="2:2" ht="15.75" customHeight="1">
      <c r="B307" s="11"/>
    </row>
    <row r="308" spans="2:2" ht="15.75" customHeight="1">
      <c r="B308" s="11"/>
    </row>
    <row r="309" spans="2:2" ht="15.75" customHeight="1">
      <c r="B309" s="11"/>
    </row>
    <row r="310" spans="2:2" ht="15.75" customHeight="1">
      <c r="B310" s="11"/>
    </row>
    <row r="311" spans="2:2" ht="15.75" customHeight="1">
      <c r="B311" s="11"/>
    </row>
    <row r="312" spans="2:2" ht="15.75" customHeight="1">
      <c r="B312" s="11"/>
    </row>
    <row r="313" spans="2:2" ht="15.75" customHeight="1">
      <c r="B313" s="11"/>
    </row>
    <row r="314" spans="2:2" ht="15.75" customHeight="1">
      <c r="B314" s="11"/>
    </row>
    <row r="315" spans="2:2" ht="15.75" customHeight="1">
      <c r="B315" s="11"/>
    </row>
    <row r="316" spans="2:2" ht="15.75" customHeight="1">
      <c r="B316" s="11"/>
    </row>
    <row r="317" spans="2:2" ht="15.75" customHeight="1">
      <c r="B317" s="11"/>
    </row>
    <row r="318" spans="2:2" ht="15.75" customHeight="1">
      <c r="B318" s="11"/>
    </row>
    <row r="319" spans="2:2" ht="15.75" customHeight="1">
      <c r="B319" s="11"/>
    </row>
    <row r="320" spans="2:2" ht="15.75" customHeight="1">
      <c r="B320" s="11"/>
    </row>
    <row r="321" spans="2:2" ht="15.75" customHeight="1">
      <c r="B321" s="11"/>
    </row>
    <row r="322" spans="2:2" ht="15.75" customHeight="1">
      <c r="B322" s="11"/>
    </row>
    <row r="323" spans="2:2" ht="15.75" customHeight="1">
      <c r="B323" s="11"/>
    </row>
    <row r="324" spans="2:2" ht="15.75" customHeight="1">
      <c r="B324" s="11"/>
    </row>
    <row r="325" spans="2:2" ht="15.75" customHeight="1">
      <c r="B325" s="11"/>
    </row>
    <row r="326" spans="2:2" ht="15.75" customHeight="1">
      <c r="B326" s="11"/>
    </row>
    <row r="327" spans="2:2" ht="15.75" customHeight="1">
      <c r="B327" s="11"/>
    </row>
    <row r="328" spans="2:2" ht="15.75" customHeight="1">
      <c r="B328" s="11"/>
    </row>
    <row r="329" spans="2:2" ht="15.75" customHeight="1">
      <c r="B329" s="11"/>
    </row>
    <row r="330" spans="2:2" ht="15.75" customHeight="1">
      <c r="B330" s="11"/>
    </row>
    <row r="331" spans="2:2" ht="15.75" customHeight="1">
      <c r="B331" s="11"/>
    </row>
    <row r="332" spans="2:2" ht="15.75" customHeight="1">
      <c r="B332" s="11"/>
    </row>
    <row r="333" spans="2:2" ht="15.75" customHeight="1">
      <c r="B333" s="11"/>
    </row>
    <row r="334" spans="2:2" ht="15.75" customHeight="1">
      <c r="B334" s="11"/>
    </row>
    <row r="335" spans="2:2" ht="15.75" customHeight="1">
      <c r="B335" s="11"/>
    </row>
    <row r="336" spans="2:2" ht="15.75" customHeight="1">
      <c r="B336" s="11"/>
    </row>
    <row r="337" spans="2:2" ht="15.75" customHeight="1">
      <c r="B337" s="11"/>
    </row>
    <row r="338" spans="2:2" ht="15.75" customHeight="1">
      <c r="B338" s="11"/>
    </row>
    <row r="339" spans="2:2" ht="15.75" customHeight="1">
      <c r="B339" s="11"/>
    </row>
    <row r="340" spans="2:2" ht="15.75" customHeight="1">
      <c r="B340" s="11"/>
    </row>
    <row r="341" spans="2:2" ht="15.75" customHeight="1">
      <c r="B341" s="11"/>
    </row>
    <row r="342" spans="2:2" ht="15.75" customHeight="1">
      <c r="B342" s="11"/>
    </row>
    <row r="343" spans="2:2" ht="15.75" customHeight="1">
      <c r="B343" s="11"/>
    </row>
    <row r="344" spans="2:2" ht="15.75" customHeight="1">
      <c r="B344" s="11"/>
    </row>
    <row r="345" spans="2:2" ht="15.75" customHeight="1">
      <c r="B345" s="11"/>
    </row>
    <row r="346" spans="2:2" ht="15.75" customHeight="1">
      <c r="B346" s="11"/>
    </row>
    <row r="347" spans="2:2" ht="15.75" customHeight="1">
      <c r="B347" s="11"/>
    </row>
    <row r="348" spans="2:2" ht="15.75" customHeight="1">
      <c r="B348" s="11"/>
    </row>
    <row r="349" spans="2:2" ht="15.75" customHeight="1">
      <c r="B349" s="11"/>
    </row>
    <row r="350" spans="2:2" ht="15.75" customHeight="1">
      <c r="B350" s="11"/>
    </row>
    <row r="351" spans="2:2" ht="15.75" customHeight="1">
      <c r="B351" s="11"/>
    </row>
    <row r="352" spans="2:2" ht="15.75" customHeight="1">
      <c r="B352" s="11"/>
    </row>
    <row r="353" spans="2:2" ht="15.75" customHeight="1">
      <c r="B353" s="11"/>
    </row>
    <row r="354" spans="2:2" ht="15.75" customHeight="1">
      <c r="B354" s="11"/>
    </row>
    <row r="355" spans="2:2" ht="15.75" customHeight="1">
      <c r="B355" s="11"/>
    </row>
    <row r="356" spans="2:2" ht="15.75" customHeight="1">
      <c r="B356" s="11"/>
    </row>
    <row r="357" spans="2:2" ht="15.75" customHeight="1">
      <c r="B357" s="11"/>
    </row>
    <row r="358" spans="2:2" ht="15.75" customHeight="1">
      <c r="B358" s="11"/>
    </row>
    <row r="359" spans="2:2" ht="15.75" customHeight="1">
      <c r="B359" s="11"/>
    </row>
    <row r="360" spans="2:2" ht="15.75" customHeight="1">
      <c r="B360" s="11"/>
    </row>
    <row r="361" spans="2:2" ht="15.75" customHeight="1">
      <c r="B361" s="11"/>
    </row>
    <row r="362" spans="2:2" ht="15.75" customHeight="1">
      <c r="B362" s="11"/>
    </row>
    <row r="363" spans="2:2" ht="15.75" customHeight="1">
      <c r="B363" s="11"/>
    </row>
    <row r="364" spans="2:2" ht="15.75" customHeight="1">
      <c r="B364" s="11"/>
    </row>
    <row r="365" spans="2:2" ht="15.75" customHeight="1">
      <c r="B365" s="11"/>
    </row>
    <row r="366" spans="2:2" ht="15.75" customHeight="1">
      <c r="B366" s="11"/>
    </row>
    <row r="367" spans="2:2" ht="15.75" customHeight="1">
      <c r="B367" s="11"/>
    </row>
    <row r="368" spans="2:2" ht="15.75" customHeight="1">
      <c r="B368" s="11"/>
    </row>
    <row r="369" spans="2:2" ht="15.75" customHeight="1">
      <c r="B369" s="11"/>
    </row>
    <row r="370" spans="2:2" ht="15.75" customHeight="1">
      <c r="B370" s="11"/>
    </row>
    <row r="371" spans="2:2" ht="15.75" customHeight="1">
      <c r="B371" s="11"/>
    </row>
    <row r="372" spans="2:2" ht="15.75" customHeight="1">
      <c r="B372" s="11"/>
    </row>
    <row r="373" spans="2:2" ht="15.75" customHeight="1">
      <c r="B373" s="11"/>
    </row>
    <row r="374" spans="2:2" ht="15.75" customHeight="1">
      <c r="B374" s="11"/>
    </row>
    <row r="375" spans="2:2" ht="15.75" customHeight="1">
      <c r="B375" s="11"/>
    </row>
    <row r="376" spans="2:2" ht="15.75" customHeight="1">
      <c r="B376" s="11"/>
    </row>
    <row r="377" spans="2:2" ht="15.75" customHeight="1">
      <c r="B377" s="11"/>
    </row>
    <row r="378" spans="2:2" ht="15.75" customHeight="1">
      <c r="B378" s="11"/>
    </row>
    <row r="379" spans="2:2" ht="15.75" customHeight="1">
      <c r="B379" s="11"/>
    </row>
    <row r="380" spans="2:2" ht="15.75" customHeight="1">
      <c r="B380" s="11"/>
    </row>
    <row r="381" spans="2:2" ht="15.75" customHeight="1">
      <c r="B381" s="11"/>
    </row>
    <row r="382" spans="2:2" ht="15.75" customHeight="1">
      <c r="B382" s="11"/>
    </row>
    <row r="383" spans="2:2" ht="15.75" customHeight="1">
      <c r="B383" s="11"/>
    </row>
    <row r="384" spans="2:2" ht="15.75" customHeight="1">
      <c r="B384" s="11"/>
    </row>
    <row r="385" spans="2:2" ht="15.75" customHeight="1">
      <c r="B385" s="11"/>
    </row>
    <row r="386" spans="2:2" ht="15.75" customHeight="1">
      <c r="B386" s="11"/>
    </row>
    <row r="387" spans="2:2" ht="15.75" customHeight="1">
      <c r="B387" s="11"/>
    </row>
    <row r="388" spans="2:2" ht="15.75" customHeight="1">
      <c r="B388" s="11"/>
    </row>
    <row r="389" spans="2:2" ht="15.75" customHeight="1">
      <c r="B389" s="11"/>
    </row>
    <row r="390" spans="2:2" ht="15.75" customHeight="1">
      <c r="B390" s="11"/>
    </row>
    <row r="391" spans="2:2" ht="15.75" customHeight="1">
      <c r="B391" s="11"/>
    </row>
    <row r="392" spans="2:2" ht="15.75" customHeight="1">
      <c r="B392" s="11"/>
    </row>
    <row r="393" spans="2:2" ht="15.75" customHeight="1">
      <c r="B393" s="11"/>
    </row>
    <row r="394" spans="2:2" ht="15.75" customHeight="1">
      <c r="B394" s="11"/>
    </row>
    <row r="395" spans="2:2" ht="15.75" customHeight="1">
      <c r="B395" s="11"/>
    </row>
    <row r="396" spans="2:2" ht="15.75" customHeight="1">
      <c r="B396" s="11"/>
    </row>
    <row r="397" spans="2:2" ht="15.75" customHeight="1">
      <c r="B397" s="11"/>
    </row>
    <row r="398" spans="2:2" ht="15.75" customHeight="1">
      <c r="B398" s="11"/>
    </row>
    <row r="399" spans="2:2" ht="15.75" customHeight="1">
      <c r="B399" s="11"/>
    </row>
    <row r="400" spans="2:2" ht="15.75" customHeight="1">
      <c r="B400" s="11"/>
    </row>
    <row r="401" spans="2:2" ht="15.75" customHeight="1">
      <c r="B401" s="11"/>
    </row>
    <row r="402" spans="2:2" ht="15.75" customHeight="1">
      <c r="B402" s="11"/>
    </row>
    <row r="403" spans="2:2" ht="15.75" customHeight="1">
      <c r="B403" s="11"/>
    </row>
    <row r="404" spans="2:2" ht="15.75" customHeight="1">
      <c r="B404" s="11"/>
    </row>
    <row r="405" spans="2:2" ht="15.75" customHeight="1">
      <c r="B405" s="11"/>
    </row>
    <row r="406" spans="2:2" ht="15.75" customHeight="1">
      <c r="B406" s="11"/>
    </row>
    <row r="407" spans="2:2" ht="15.75" customHeight="1">
      <c r="B407" s="11"/>
    </row>
    <row r="408" spans="2:2" ht="15.75" customHeight="1">
      <c r="B408" s="11"/>
    </row>
    <row r="409" spans="2:2" ht="15.75" customHeight="1">
      <c r="B409" s="11"/>
    </row>
    <row r="410" spans="2:2" ht="15.75" customHeight="1">
      <c r="B410" s="11"/>
    </row>
    <row r="411" spans="2:2" ht="15.75" customHeight="1">
      <c r="B411" s="11"/>
    </row>
    <row r="412" spans="2:2" ht="15.75" customHeight="1">
      <c r="B412" s="11"/>
    </row>
    <row r="413" spans="2:2" ht="15.75" customHeight="1">
      <c r="B413" s="11"/>
    </row>
    <row r="414" spans="2:2" ht="15.75" customHeight="1">
      <c r="B414" s="11"/>
    </row>
    <row r="415" spans="2:2" ht="15.75" customHeight="1">
      <c r="B415" s="11"/>
    </row>
    <row r="416" spans="2:2" ht="15.75" customHeight="1">
      <c r="B416" s="11"/>
    </row>
    <row r="417" spans="2:2" ht="15.75" customHeight="1">
      <c r="B417" s="11"/>
    </row>
    <row r="418" spans="2:2" ht="15.75" customHeight="1">
      <c r="B418" s="11"/>
    </row>
    <row r="419" spans="2:2" ht="15.75" customHeight="1">
      <c r="B419" s="11"/>
    </row>
    <row r="420" spans="2:2" ht="15.75" customHeight="1">
      <c r="B420" s="11"/>
    </row>
    <row r="421" spans="2:2" ht="15.75" customHeight="1">
      <c r="B421" s="11"/>
    </row>
    <row r="422" spans="2:2" ht="15.75" customHeight="1">
      <c r="B422" s="11"/>
    </row>
    <row r="423" spans="2:2" ht="15.75" customHeight="1">
      <c r="B423" s="11"/>
    </row>
    <row r="424" spans="2:2" ht="15.75" customHeight="1">
      <c r="B424" s="11"/>
    </row>
    <row r="425" spans="2:2" ht="15.75" customHeight="1">
      <c r="B425" s="11"/>
    </row>
    <row r="426" spans="2:2" ht="15.75" customHeight="1">
      <c r="B426" s="11"/>
    </row>
    <row r="427" spans="2:2" ht="15.75" customHeight="1">
      <c r="B427" s="11"/>
    </row>
    <row r="428" spans="2:2" ht="15.75" customHeight="1">
      <c r="B428" s="11"/>
    </row>
    <row r="429" spans="2:2" ht="15.75" customHeight="1">
      <c r="B429" s="11"/>
    </row>
    <row r="430" spans="2:2" ht="15.75" customHeight="1">
      <c r="B430" s="11"/>
    </row>
    <row r="431" spans="2:2" ht="15.75" customHeight="1">
      <c r="B431" s="11"/>
    </row>
    <row r="432" spans="2:2" ht="15.75" customHeight="1">
      <c r="B432" s="11"/>
    </row>
    <row r="433" spans="2:2" ht="15.75" customHeight="1">
      <c r="B433" s="11"/>
    </row>
    <row r="434" spans="2:2" ht="15.75" customHeight="1">
      <c r="B434" s="11"/>
    </row>
    <row r="435" spans="2:2" ht="15.75" customHeight="1">
      <c r="B435" s="11"/>
    </row>
    <row r="436" spans="2:2" ht="15.75" customHeight="1">
      <c r="B436" s="11"/>
    </row>
    <row r="437" spans="2:2" ht="15.75" customHeight="1">
      <c r="B437" s="11"/>
    </row>
    <row r="438" spans="2:2" ht="15.75" customHeight="1">
      <c r="B438" s="11"/>
    </row>
    <row r="439" spans="2:2" ht="15.75" customHeight="1">
      <c r="B439" s="11"/>
    </row>
    <row r="440" spans="2:2" ht="15.75" customHeight="1">
      <c r="B440" s="11"/>
    </row>
    <row r="441" spans="2:2" ht="15.75" customHeight="1">
      <c r="B441" s="11"/>
    </row>
    <row r="442" spans="2:2" ht="15.75" customHeight="1">
      <c r="B442" s="11"/>
    </row>
    <row r="443" spans="2:2" ht="15.75" customHeight="1">
      <c r="B443" s="11"/>
    </row>
    <row r="444" spans="2:2" ht="15.75" customHeight="1">
      <c r="B444" s="11"/>
    </row>
    <row r="445" spans="2:2" ht="15.75" customHeight="1">
      <c r="B445" s="11"/>
    </row>
    <row r="446" spans="2:2" ht="15.75" customHeight="1">
      <c r="B446" s="11"/>
    </row>
    <row r="447" spans="2:2" ht="15.75" customHeight="1">
      <c r="B447" s="11"/>
    </row>
    <row r="448" spans="2:2" ht="15.75" customHeight="1">
      <c r="B448" s="11"/>
    </row>
    <row r="449" spans="2:2" ht="15.75" customHeight="1">
      <c r="B449" s="11"/>
    </row>
    <row r="450" spans="2:2" ht="15.75" customHeight="1">
      <c r="B450" s="11"/>
    </row>
    <row r="451" spans="2:2" ht="15.75" customHeight="1">
      <c r="B451" s="11"/>
    </row>
    <row r="452" spans="2:2" ht="15.75" customHeight="1">
      <c r="B452" s="11"/>
    </row>
    <row r="453" spans="2:2" ht="15.75" customHeight="1">
      <c r="B453" s="11"/>
    </row>
    <row r="454" spans="2:2" ht="15.75" customHeight="1">
      <c r="B454" s="11"/>
    </row>
    <row r="455" spans="2:2" ht="15.75" customHeight="1">
      <c r="B455" s="11"/>
    </row>
    <row r="456" spans="2:2" ht="15.75" customHeight="1">
      <c r="B456" s="11"/>
    </row>
    <row r="457" spans="2:2" ht="15.75" customHeight="1">
      <c r="B457" s="11"/>
    </row>
    <row r="458" spans="2:2" ht="15.75" customHeight="1">
      <c r="B458" s="11"/>
    </row>
    <row r="459" spans="2:2" ht="15.75" customHeight="1">
      <c r="B459" s="11"/>
    </row>
    <row r="460" spans="2:2" ht="15.75" customHeight="1">
      <c r="B460" s="11"/>
    </row>
    <row r="461" spans="2:2" ht="15.75" customHeight="1">
      <c r="B461" s="11"/>
    </row>
    <row r="462" spans="2:2" ht="15.75" customHeight="1">
      <c r="B462" s="11"/>
    </row>
    <row r="463" spans="2:2" ht="15.75" customHeight="1">
      <c r="B463" s="11"/>
    </row>
    <row r="464" spans="2:2" ht="15.75" customHeight="1">
      <c r="B464" s="11"/>
    </row>
    <row r="465" spans="2:2" ht="15.75" customHeight="1">
      <c r="B465" s="11"/>
    </row>
    <row r="466" spans="2:2" ht="15.75" customHeight="1">
      <c r="B466" s="11"/>
    </row>
    <row r="467" spans="2:2" ht="15.75" customHeight="1">
      <c r="B467" s="11"/>
    </row>
    <row r="468" spans="2:2" ht="15.75" customHeight="1">
      <c r="B468" s="11"/>
    </row>
    <row r="469" spans="2:2" ht="15.75" customHeight="1">
      <c r="B469" s="11"/>
    </row>
    <row r="470" spans="2:2" ht="15.75" customHeight="1">
      <c r="B470" s="11"/>
    </row>
    <row r="471" spans="2:2" ht="15.75" customHeight="1">
      <c r="B471" s="11"/>
    </row>
    <row r="472" spans="2:2" ht="15.75" customHeight="1">
      <c r="B472" s="11"/>
    </row>
    <row r="473" spans="2:2" ht="15.75" customHeight="1">
      <c r="B473" s="11"/>
    </row>
    <row r="474" spans="2:2" ht="15.75" customHeight="1">
      <c r="B474" s="11"/>
    </row>
    <row r="475" spans="2:2" ht="15.75" customHeight="1">
      <c r="B475" s="11"/>
    </row>
    <row r="476" spans="2:2" ht="15.75" customHeight="1">
      <c r="B476" s="11"/>
    </row>
    <row r="477" spans="2:2" ht="15.75" customHeight="1">
      <c r="B477" s="11"/>
    </row>
    <row r="478" spans="2:2" ht="15.75" customHeight="1">
      <c r="B478" s="11"/>
    </row>
    <row r="479" spans="2:2" ht="15.75" customHeight="1">
      <c r="B479" s="11"/>
    </row>
    <row r="480" spans="2:2" ht="15.75" customHeight="1">
      <c r="B480" s="11"/>
    </row>
    <row r="481" spans="2:2" ht="15.75" customHeight="1">
      <c r="B481" s="11"/>
    </row>
    <row r="482" spans="2:2" ht="15.75" customHeight="1">
      <c r="B482" s="11"/>
    </row>
    <row r="483" spans="2:2" ht="15.75" customHeight="1">
      <c r="B483" s="11"/>
    </row>
    <row r="484" spans="2:2" ht="15.75" customHeight="1">
      <c r="B484" s="11"/>
    </row>
    <row r="485" spans="2:2" ht="15.75" customHeight="1">
      <c r="B485" s="11"/>
    </row>
    <row r="486" spans="2:2" ht="15.75" customHeight="1">
      <c r="B486" s="11"/>
    </row>
    <row r="487" spans="2:2" ht="15.75" customHeight="1">
      <c r="B487" s="11"/>
    </row>
    <row r="488" spans="2:2" ht="15.75" customHeight="1">
      <c r="B488" s="11"/>
    </row>
    <row r="489" spans="2:2" ht="15.75" customHeight="1">
      <c r="B489" s="11"/>
    </row>
    <row r="490" spans="2:2" ht="15.75" customHeight="1">
      <c r="B490" s="11"/>
    </row>
    <row r="491" spans="2:2" ht="15.75" customHeight="1">
      <c r="B491" s="11"/>
    </row>
    <row r="492" spans="2:2" ht="15.75" customHeight="1">
      <c r="B492" s="11"/>
    </row>
    <row r="493" spans="2:2" ht="15.75" customHeight="1">
      <c r="B493" s="11"/>
    </row>
    <row r="494" spans="2:2" ht="15.75" customHeight="1">
      <c r="B494" s="11"/>
    </row>
    <row r="495" spans="2:2" ht="15.75" customHeight="1">
      <c r="B495" s="11"/>
    </row>
    <row r="496" spans="2:2" ht="15.75" customHeight="1">
      <c r="B496" s="11"/>
    </row>
    <row r="497" spans="2:2" ht="15.75" customHeight="1">
      <c r="B497" s="11"/>
    </row>
    <row r="498" spans="2:2" ht="15.75" customHeight="1">
      <c r="B498" s="11"/>
    </row>
    <row r="499" spans="2:2" ht="15.75" customHeight="1">
      <c r="B499" s="11"/>
    </row>
    <row r="500" spans="2:2" ht="15.75" customHeight="1">
      <c r="B500" s="11"/>
    </row>
    <row r="501" spans="2:2" ht="15.75" customHeight="1">
      <c r="B501" s="11"/>
    </row>
    <row r="502" spans="2:2" ht="15.75" customHeight="1">
      <c r="B502" s="11"/>
    </row>
    <row r="503" spans="2:2" ht="15.75" customHeight="1">
      <c r="B503" s="11"/>
    </row>
    <row r="504" spans="2:2" ht="15.75" customHeight="1">
      <c r="B504" s="11"/>
    </row>
    <row r="505" spans="2:2" ht="15.75" customHeight="1">
      <c r="B505" s="11"/>
    </row>
    <row r="506" spans="2:2" ht="15.75" customHeight="1">
      <c r="B506" s="11"/>
    </row>
    <row r="507" spans="2:2" ht="15.75" customHeight="1">
      <c r="B507" s="11"/>
    </row>
    <row r="508" spans="2:2" ht="15.75" customHeight="1">
      <c r="B508" s="11"/>
    </row>
    <row r="509" spans="2:2" ht="15.75" customHeight="1">
      <c r="B509" s="11"/>
    </row>
    <row r="510" spans="2:2" ht="15.75" customHeight="1">
      <c r="B510" s="11"/>
    </row>
    <row r="511" spans="2:2" ht="15.75" customHeight="1">
      <c r="B511" s="11"/>
    </row>
    <row r="512" spans="2:2" ht="15.75" customHeight="1">
      <c r="B512" s="11"/>
    </row>
    <row r="513" spans="2:2" ht="15.75" customHeight="1">
      <c r="B513" s="11"/>
    </row>
    <row r="514" spans="2:2" ht="15.75" customHeight="1">
      <c r="B514" s="11"/>
    </row>
    <row r="515" spans="2:2" ht="15.75" customHeight="1">
      <c r="B515" s="11"/>
    </row>
    <row r="516" spans="2:2" ht="15.75" customHeight="1">
      <c r="B516" s="11"/>
    </row>
    <row r="517" spans="2:2" ht="15.75" customHeight="1">
      <c r="B517" s="11"/>
    </row>
    <row r="518" spans="2:2" ht="15.75" customHeight="1">
      <c r="B518" s="11"/>
    </row>
    <row r="519" spans="2:2" ht="15.75" customHeight="1">
      <c r="B519" s="11"/>
    </row>
    <row r="520" spans="2:2" ht="15.75" customHeight="1">
      <c r="B520" s="11"/>
    </row>
    <row r="521" spans="2:2" ht="15.75" customHeight="1">
      <c r="B521" s="11"/>
    </row>
    <row r="522" spans="2:2" ht="15.75" customHeight="1">
      <c r="B522" s="11"/>
    </row>
    <row r="523" spans="2:2" ht="15.75" customHeight="1">
      <c r="B523" s="11"/>
    </row>
    <row r="524" spans="2:2" ht="15.75" customHeight="1">
      <c r="B524" s="11"/>
    </row>
    <row r="525" spans="2:2" ht="15.75" customHeight="1">
      <c r="B525" s="11"/>
    </row>
    <row r="526" spans="2:2" ht="15.75" customHeight="1">
      <c r="B526" s="11"/>
    </row>
    <row r="527" spans="2:2" ht="15.75" customHeight="1">
      <c r="B527" s="11"/>
    </row>
    <row r="528" spans="2:2" ht="15.75" customHeight="1">
      <c r="B528" s="11"/>
    </row>
    <row r="529" spans="2:2" ht="15.75" customHeight="1">
      <c r="B529" s="11"/>
    </row>
    <row r="530" spans="2:2" ht="15.75" customHeight="1">
      <c r="B530" s="11"/>
    </row>
    <row r="531" spans="2:2" ht="15.75" customHeight="1">
      <c r="B531" s="11"/>
    </row>
    <row r="532" spans="2:2" ht="15.75" customHeight="1">
      <c r="B532" s="11"/>
    </row>
    <row r="533" spans="2:2" ht="15.75" customHeight="1">
      <c r="B533" s="11"/>
    </row>
    <row r="534" spans="2:2" ht="15.75" customHeight="1">
      <c r="B534" s="11"/>
    </row>
    <row r="535" spans="2:2" ht="15.75" customHeight="1">
      <c r="B535" s="11"/>
    </row>
    <row r="536" spans="2:2" ht="15.75" customHeight="1">
      <c r="B536" s="11"/>
    </row>
    <row r="537" spans="2:2" ht="15.75" customHeight="1">
      <c r="B537" s="11"/>
    </row>
    <row r="538" spans="2:2" ht="15.75" customHeight="1">
      <c r="B538" s="11"/>
    </row>
    <row r="539" spans="2:2" ht="15.75" customHeight="1">
      <c r="B539" s="11"/>
    </row>
    <row r="540" spans="2:2" ht="15.75" customHeight="1">
      <c r="B540" s="11"/>
    </row>
    <row r="541" spans="2:2" ht="15.75" customHeight="1">
      <c r="B541" s="11"/>
    </row>
    <row r="542" spans="2:2" ht="15.75" customHeight="1">
      <c r="B542" s="11"/>
    </row>
    <row r="543" spans="2:2" ht="15.75" customHeight="1">
      <c r="B543" s="11"/>
    </row>
    <row r="544" spans="2:2" ht="15.75" customHeight="1">
      <c r="B544" s="11"/>
    </row>
    <row r="545" spans="2:2" ht="15.75" customHeight="1">
      <c r="B545" s="11"/>
    </row>
    <row r="546" spans="2:2" ht="15.75" customHeight="1">
      <c r="B546" s="11"/>
    </row>
    <row r="547" spans="2:2" ht="15.75" customHeight="1">
      <c r="B547" s="11"/>
    </row>
    <row r="548" spans="2:2" ht="15.75" customHeight="1">
      <c r="B548" s="11"/>
    </row>
    <row r="549" spans="2:2" ht="15.75" customHeight="1">
      <c r="B549" s="11"/>
    </row>
    <row r="550" spans="2:2" ht="15.75" customHeight="1">
      <c r="B550" s="11"/>
    </row>
    <row r="551" spans="2:2" ht="15.75" customHeight="1">
      <c r="B551" s="11"/>
    </row>
    <row r="552" spans="2:2" ht="15.75" customHeight="1">
      <c r="B552" s="11"/>
    </row>
    <row r="553" spans="2:2" ht="15.75" customHeight="1">
      <c r="B553" s="11"/>
    </row>
    <row r="554" spans="2:2" ht="15.75" customHeight="1">
      <c r="B554" s="11"/>
    </row>
    <row r="555" spans="2:2" ht="15.75" customHeight="1">
      <c r="B555" s="11"/>
    </row>
    <row r="556" spans="2:2" ht="15.75" customHeight="1">
      <c r="B556" s="11"/>
    </row>
    <row r="557" spans="2:2" ht="15.75" customHeight="1">
      <c r="B557" s="11"/>
    </row>
    <row r="558" spans="2:2" ht="15.75" customHeight="1">
      <c r="B558" s="11"/>
    </row>
    <row r="559" spans="2:2" ht="15.75" customHeight="1">
      <c r="B559" s="11"/>
    </row>
    <row r="560" spans="2:2" ht="15.75" customHeight="1">
      <c r="B560" s="11"/>
    </row>
    <row r="561" spans="2:2" ht="15.75" customHeight="1">
      <c r="B561" s="11"/>
    </row>
    <row r="562" spans="2:2" ht="15.75" customHeight="1">
      <c r="B562" s="11"/>
    </row>
    <row r="563" spans="2:2" ht="15.75" customHeight="1">
      <c r="B563" s="11"/>
    </row>
    <row r="564" spans="2:2" ht="15.75" customHeight="1">
      <c r="B564" s="11"/>
    </row>
    <row r="565" spans="2:2" ht="15.75" customHeight="1">
      <c r="B565" s="11"/>
    </row>
    <row r="566" spans="2:2" ht="15.75" customHeight="1">
      <c r="B566" s="11"/>
    </row>
    <row r="567" spans="2:2" ht="15.75" customHeight="1">
      <c r="B567" s="11"/>
    </row>
    <row r="568" spans="2:2" ht="15.75" customHeight="1">
      <c r="B568" s="11"/>
    </row>
    <row r="569" spans="2:2" ht="15.75" customHeight="1">
      <c r="B569" s="11"/>
    </row>
    <row r="570" spans="2:2" ht="15.75" customHeight="1">
      <c r="B570" s="11"/>
    </row>
    <row r="571" spans="2:2" ht="15.75" customHeight="1">
      <c r="B571" s="11"/>
    </row>
    <row r="572" spans="2:2" ht="15.75" customHeight="1">
      <c r="B572" s="11"/>
    </row>
    <row r="573" spans="2:2" ht="15.75" customHeight="1">
      <c r="B573" s="11"/>
    </row>
    <row r="574" spans="2:2" ht="15.75" customHeight="1">
      <c r="B574" s="11"/>
    </row>
    <row r="575" spans="2:2" ht="15.75" customHeight="1">
      <c r="B575" s="11"/>
    </row>
    <row r="576" spans="2:2" ht="15.75" customHeight="1">
      <c r="B576" s="11"/>
    </row>
    <row r="577" spans="2:2" ht="15.75" customHeight="1">
      <c r="B577" s="11"/>
    </row>
    <row r="578" spans="2:2" ht="15.75" customHeight="1">
      <c r="B578" s="11"/>
    </row>
    <row r="579" spans="2:2" ht="15.75" customHeight="1">
      <c r="B579" s="11"/>
    </row>
    <row r="580" spans="2:2" ht="15.75" customHeight="1">
      <c r="B580" s="11"/>
    </row>
    <row r="581" spans="2:2" ht="15.75" customHeight="1">
      <c r="B581" s="11"/>
    </row>
    <row r="582" spans="2:2" ht="15.75" customHeight="1">
      <c r="B582" s="11"/>
    </row>
    <row r="583" spans="2:2" ht="15.75" customHeight="1">
      <c r="B583" s="11"/>
    </row>
    <row r="584" spans="2:2" ht="15.75" customHeight="1">
      <c r="B584" s="11"/>
    </row>
    <row r="585" spans="2:2" ht="15.75" customHeight="1">
      <c r="B585" s="11"/>
    </row>
    <row r="586" spans="2:2" ht="15.75" customHeight="1">
      <c r="B586" s="11"/>
    </row>
    <row r="587" spans="2:2" ht="15.75" customHeight="1">
      <c r="B587" s="11"/>
    </row>
    <row r="588" spans="2:2" ht="15.75" customHeight="1">
      <c r="B588" s="11"/>
    </row>
    <row r="589" spans="2:2" ht="15.75" customHeight="1">
      <c r="B589" s="11"/>
    </row>
    <row r="590" spans="2:2" ht="15.75" customHeight="1">
      <c r="B590" s="11"/>
    </row>
    <row r="591" spans="2:2" ht="15.75" customHeight="1">
      <c r="B591" s="11"/>
    </row>
    <row r="592" spans="2:2" ht="15.75" customHeight="1">
      <c r="B592" s="11"/>
    </row>
    <row r="593" spans="2:2" ht="15.75" customHeight="1">
      <c r="B593" s="11"/>
    </row>
    <row r="594" spans="2:2" ht="15.75" customHeight="1">
      <c r="B594" s="11"/>
    </row>
    <row r="595" spans="2:2" ht="15.75" customHeight="1">
      <c r="B595" s="11"/>
    </row>
    <row r="596" spans="2:2" ht="15.75" customHeight="1">
      <c r="B596" s="11"/>
    </row>
    <row r="597" spans="2:2" ht="15.75" customHeight="1">
      <c r="B597" s="11"/>
    </row>
    <row r="598" spans="2:2" ht="15.75" customHeight="1">
      <c r="B598" s="11"/>
    </row>
    <row r="599" spans="2:2" ht="15.75" customHeight="1">
      <c r="B599" s="11"/>
    </row>
    <row r="600" spans="2:2" ht="15.75" customHeight="1">
      <c r="B600" s="11"/>
    </row>
    <row r="601" spans="2:2" ht="15.75" customHeight="1">
      <c r="B601" s="11"/>
    </row>
    <row r="602" spans="2:2" ht="15.75" customHeight="1">
      <c r="B602" s="11"/>
    </row>
    <row r="603" spans="2:2" ht="15.75" customHeight="1">
      <c r="B603" s="11"/>
    </row>
    <row r="604" spans="2:2" ht="15.75" customHeight="1">
      <c r="B604" s="11"/>
    </row>
    <row r="605" spans="2:2" ht="15.75" customHeight="1">
      <c r="B605" s="11"/>
    </row>
    <row r="606" spans="2:2" ht="15.75" customHeight="1">
      <c r="B606" s="11"/>
    </row>
    <row r="607" spans="2:2" ht="15.75" customHeight="1">
      <c r="B607" s="11"/>
    </row>
    <row r="608" spans="2:2" ht="15.75" customHeight="1">
      <c r="B608" s="11"/>
    </row>
    <row r="609" spans="2:2" ht="15.75" customHeight="1">
      <c r="B609" s="11"/>
    </row>
    <row r="610" spans="2:2" ht="15.75" customHeight="1">
      <c r="B610" s="11"/>
    </row>
    <row r="611" spans="2:2" ht="15.75" customHeight="1">
      <c r="B611" s="11"/>
    </row>
    <row r="612" spans="2:2" ht="15.75" customHeight="1">
      <c r="B612" s="11"/>
    </row>
    <row r="613" spans="2:2" ht="15.75" customHeight="1">
      <c r="B613" s="11"/>
    </row>
    <row r="614" spans="2:2" ht="15.75" customHeight="1">
      <c r="B614" s="11"/>
    </row>
    <row r="615" spans="2:2" ht="15.75" customHeight="1">
      <c r="B615" s="11"/>
    </row>
    <row r="616" spans="2:2" ht="15.75" customHeight="1">
      <c r="B616" s="11"/>
    </row>
    <row r="617" spans="2:2" ht="15.75" customHeight="1">
      <c r="B617" s="11"/>
    </row>
    <row r="618" spans="2:2" ht="15.75" customHeight="1">
      <c r="B618" s="11"/>
    </row>
    <row r="619" spans="2:2" ht="15.75" customHeight="1">
      <c r="B619" s="11"/>
    </row>
    <row r="620" spans="2:2" ht="15.75" customHeight="1">
      <c r="B620" s="11"/>
    </row>
    <row r="621" spans="2:2" ht="15.75" customHeight="1">
      <c r="B621" s="11"/>
    </row>
    <row r="622" spans="2:2" ht="15.75" customHeight="1">
      <c r="B622" s="11"/>
    </row>
    <row r="623" spans="2:2" ht="15.75" customHeight="1">
      <c r="B623" s="11"/>
    </row>
    <row r="624" spans="2:2" ht="15.75" customHeight="1">
      <c r="B624" s="11"/>
    </row>
    <row r="625" spans="2:2" ht="15.75" customHeight="1">
      <c r="B625" s="11"/>
    </row>
    <row r="626" spans="2:2" ht="15.75" customHeight="1">
      <c r="B626" s="11"/>
    </row>
    <row r="627" spans="2:2" ht="15.75" customHeight="1">
      <c r="B627" s="11"/>
    </row>
    <row r="628" spans="2:2" ht="15.75" customHeight="1">
      <c r="B628" s="11"/>
    </row>
    <row r="629" spans="2:2" ht="15.75" customHeight="1">
      <c r="B629" s="11"/>
    </row>
    <row r="630" spans="2:2" ht="15.75" customHeight="1">
      <c r="B630" s="11"/>
    </row>
    <row r="631" spans="2:2" ht="15.75" customHeight="1">
      <c r="B631" s="11"/>
    </row>
    <row r="632" spans="2:2" ht="15.75" customHeight="1">
      <c r="B632" s="11"/>
    </row>
    <row r="633" spans="2:2" ht="15.75" customHeight="1">
      <c r="B633" s="11"/>
    </row>
    <row r="634" spans="2:2" ht="15.75" customHeight="1">
      <c r="B634" s="11"/>
    </row>
    <row r="635" spans="2:2" ht="15.75" customHeight="1">
      <c r="B635" s="11"/>
    </row>
    <row r="636" spans="2:2" ht="15.75" customHeight="1">
      <c r="B636" s="11"/>
    </row>
    <row r="637" spans="2:2" ht="15.75" customHeight="1">
      <c r="B637" s="11"/>
    </row>
    <row r="638" spans="2:2" ht="15.75" customHeight="1">
      <c r="B638" s="11"/>
    </row>
    <row r="639" spans="2:2" ht="15.75" customHeight="1">
      <c r="B639" s="11"/>
    </row>
    <row r="640" spans="2:2" ht="15.75" customHeight="1">
      <c r="B640" s="11"/>
    </row>
    <row r="641" spans="2:2" ht="15.75" customHeight="1">
      <c r="B641" s="11"/>
    </row>
    <row r="642" spans="2:2" ht="15.75" customHeight="1">
      <c r="B642" s="11"/>
    </row>
    <row r="643" spans="2:2" ht="15.75" customHeight="1">
      <c r="B643" s="11"/>
    </row>
    <row r="644" spans="2:2" ht="15.75" customHeight="1">
      <c r="B644" s="11"/>
    </row>
    <row r="645" spans="2:2" ht="15.75" customHeight="1">
      <c r="B645" s="11"/>
    </row>
    <row r="646" spans="2:2" ht="15.75" customHeight="1">
      <c r="B646" s="11"/>
    </row>
    <row r="647" spans="2:2" ht="15.75" customHeight="1">
      <c r="B647" s="11"/>
    </row>
    <row r="648" spans="2:2" ht="15.75" customHeight="1">
      <c r="B648" s="11"/>
    </row>
    <row r="649" spans="2:2" ht="15.75" customHeight="1">
      <c r="B649" s="11"/>
    </row>
    <row r="650" spans="2:2" ht="15.75" customHeight="1">
      <c r="B650" s="11"/>
    </row>
    <row r="651" spans="2:2" ht="15.75" customHeight="1">
      <c r="B651" s="11"/>
    </row>
    <row r="652" spans="2:2" ht="15.75" customHeight="1">
      <c r="B652" s="11"/>
    </row>
    <row r="653" spans="2:2" ht="15.75" customHeight="1">
      <c r="B653" s="11"/>
    </row>
    <row r="654" spans="2:2" ht="15.75" customHeight="1">
      <c r="B654" s="11"/>
    </row>
    <row r="655" spans="2:2" ht="15.75" customHeight="1">
      <c r="B655" s="11"/>
    </row>
    <row r="656" spans="2:2" ht="15.75" customHeight="1">
      <c r="B656" s="11"/>
    </row>
    <row r="657" spans="2:2" ht="15.75" customHeight="1">
      <c r="B657" s="11"/>
    </row>
    <row r="658" spans="2:2" ht="15.75" customHeight="1">
      <c r="B658" s="11"/>
    </row>
    <row r="659" spans="2:2" ht="15.75" customHeight="1">
      <c r="B659" s="11"/>
    </row>
    <row r="660" spans="2:2" ht="15.75" customHeight="1">
      <c r="B660" s="11"/>
    </row>
    <row r="661" spans="2:2" ht="15.75" customHeight="1">
      <c r="B661" s="11"/>
    </row>
    <row r="662" spans="2:2" ht="15.75" customHeight="1">
      <c r="B662" s="11"/>
    </row>
    <row r="663" spans="2:2" ht="15.75" customHeight="1">
      <c r="B663" s="11"/>
    </row>
    <row r="664" spans="2:2" ht="15.75" customHeight="1">
      <c r="B664" s="11"/>
    </row>
    <row r="665" spans="2:2" ht="15.75" customHeight="1">
      <c r="B665" s="11"/>
    </row>
    <row r="666" spans="2:2" ht="15.75" customHeight="1">
      <c r="B666" s="11"/>
    </row>
    <row r="667" spans="2:2" ht="15.75" customHeight="1">
      <c r="B667" s="11"/>
    </row>
    <row r="668" spans="2:2" ht="15.75" customHeight="1">
      <c r="B668" s="11"/>
    </row>
    <row r="669" spans="2:2" ht="15.75" customHeight="1">
      <c r="B669" s="11"/>
    </row>
    <row r="670" spans="2:2" ht="15.75" customHeight="1">
      <c r="B670" s="11"/>
    </row>
    <row r="671" spans="2:2" ht="15.75" customHeight="1">
      <c r="B671" s="11"/>
    </row>
    <row r="672" spans="2:2" ht="15.75" customHeight="1">
      <c r="B672" s="11"/>
    </row>
    <row r="673" spans="2:2" ht="15.75" customHeight="1">
      <c r="B673" s="11"/>
    </row>
    <row r="674" spans="2:2" ht="15.75" customHeight="1">
      <c r="B674" s="11"/>
    </row>
    <row r="675" spans="2:2" ht="15.75" customHeight="1">
      <c r="B675" s="11"/>
    </row>
    <row r="676" spans="2:2" ht="15.75" customHeight="1">
      <c r="B676" s="11"/>
    </row>
    <row r="677" spans="2:2" ht="15.75" customHeight="1">
      <c r="B677" s="11"/>
    </row>
    <row r="678" spans="2:2" ht="15.75" customHeight="1">
      <c r="B678" s="11"/>
    </row>
    <row r="679" spans="2:2" ht="15.75" customHeight="1">
      <c r="B679" s="11"/>
    </row>
    <row r="680" spans="2:2" ht="15.75" customHeight="1">
      <c r="B680" s="11"/>
    </row>
    <row r="681" spans="2:2" ht="15.75" customHeight="1">
      <c r="B681" s="11"/>
    </row>
    <row r="682" spans="2:2" ht="15.75" customHeight="1">
      <c r="B682" s="11"/>
    </row>
    <row r="683" spans="2:2" ht="15.75" customHeight="1">
      <c r="B683" s="11"/>
    </row>
    <row r="684" spans="2:2" ht="15.75" customHeight="1">
      <c r="B684" s="11"/>
    </row>
    <row r="685" spans="2:2" ht="15.75" customHeight="1">
      <c r="B685" s="11"/>
    </row>
    <row r="686" spans="2:2" ht="15.75" customHeight="1">
      <c r="B686" s="11"/>
    </row>
    <row r="687" spans="2:2" ht="15.75" customHeight="1">
      <c r="B687" s="11"/>
    </row>
    <row r="688" spans="2:2" ht="15.75" customHeight="1">
      <c r="B688" s="11"/>
    </row>
    <row r="689" spans="2:2" ht="15.75" customHeight="1">
      <c r="B689" s="11"/>
    </row>
    <row r="690" spans="2:2" ht="15.75" customHeight="1">
      <c r="B690" s="11"/>
    </row>
    <row r="691" spans="2:2" ht="15.75" customHeight="1">
      <c r="B691" s="11"/>
    </row>
    <row r="692" spans="2:2" ht="15.75" customHeight="1">
      <c r="B692" s="11"/>
    </row>
    <row r="693" spans="2:2" ht="15.75" customHeight="1">
      <c r="B693" s="11"/>
    </row>
    <row r="694" spans="2:2" ht="15.75" customHeight="1">
      <c r="B694" s="11"/>
    </row>
    <row r="695" spans="2:2" ht="15.75" customHeight="1">
      <c r="B695" s="11"/>
    </row>
    <row r="696" spans="2:2" ht="15.75" customHeight="1">
      <c r="B696" s="11"/>
    </row>
    <row r="697" spans="2:2" ht="15.75" customHeight="1">
      <c r="B697" s="11"/>
    </row>
    <row r="698" spans="2:2" ht="15.75" customHeight="1">
      <c r="B698" s="11"/>
    </row>
    <row r="699" spans="2:2" ht="15.75" customHeight="1">
      <c r="B699" s="11"/>
    </row>
    <row r="700" spans="2:2" ht="15.75" customHeight="1">
      <c r="B700" s="11"/>
    </row>
    <row r="701" spans="2:2" ht="15.75" customHeight="1">
      <c r="B701" s="11"/>
    </row>
    <row r="702" spans="2:2" ht="15.75" customHeight="1">
      <c r="B702" s="11"/>
    </row>
    <row r="703" spans="2:2" ht="15.75" customHeight="1">
      <c r="B703" s="11"/>
    </row>
    <row r="704" spans="2:2" ht="15.75" customHeight="1">
      <c r="B704" s="11"/>
    </row>
    <row r="705" spans="2:2" ht="15.75" customHeight="1">
      <c r="B705" s="11"/>
    </row>
    <row r="706" spans="2:2" ht="15.75" customHeight="1">
      <c r="B706" s="11"/>
    </row>
    <row r="707" spans="2:2" ht="15.75" customHeight="1">
      <c r="B707" s="11"/>
    </row>
    <row r="708" spans="2:2" ht="15.75" customHeight="1">
      <c r="B708" s="11"/>
    </row>
    <row r="709" spans="2:2" ht="15.75" customHeight="1">
      <c r="B709" s="11"/>
    </row>
    <row r="710" spans="2:2" ht="15.75" customHeight="1">
      <c r="B710" s="11"/>
    </row>
    <row r="711" spans="2:2" ht="15.75" customHeight="1">
      <c r="B711" s="11"/>
    </row>
    <row r="712" spans="2:2" ht="15.75" customHeight="1">
      <c r="B712" s="11"/>
    </row>
    <row r="713" spans="2:2" ht="15.75" customHeight="1">
      <c r="B713" s="11"/>
    </row>
    <row r="714" spans="2:2" ht="15.75" customHeight="1">
      <c r="B714" s="11"/>
    </row>
    <row r="715" spans="2:2" ht="15.75" customHeight="1">
      <c r="B715" s="11"/>
    </row>
    <row r="716" spans="2:2" ht="15.75" customHeight="1">
      <c r="B716" s="11"/>
    </row>
    <row r="717" spans="2:2" ht="15.75" customHeight="1">
      <c r="B717" s="11"/>
    </row>
    <row r="718" spans="2:2" ht="15.75" customHeight="1">
      <c r="B718" s="11"/>
    </row>
    <row r="719" spans="2:2" ht="15.75" customHeight="1">
      <c r="B719" s="11"/>
    </row>
    <row r="720" spans="2:2" ht="15.75" customHeight="1">
      <c r="B720" s="11"/>
    </row>
    <row r="721" spans="2:2" ht="15.75" customHeight="1">
      <c r="B721" s="11"/>
    </row>
    <row r="722" spans="2:2" ht="15.75" customHeight="1">
      <c r="B722" s="11"/>
    </row>
    <row r="723" spans="2:2" ht="15.75" customHeight="1">
      <c r="B723" s="11"/>
    </row>
    <row r="724" spans="2:2" ht="15.75" customHeight="1">
      <c r="B724" s="11"/>
    </row>
    <row r="725" spans="2:2" ht="15.75" customHeight="1">
      <c r="B725" s="11"/>
    </row>
    <row r="726" spans="2:2" ht="15.75" customHeight="1">
      <c r="B726" s="11"/>
    </row>
    <row r="727" spans="2:2" ht="15.75" customHeight="1">
      <c r="B727" s="11"/>
    </row>
    <row r="728" spans="2:2" ht="15.75" customHeight="1">
      <c r="B728" s="11"/>
    </row>
    <row r="729" spans="2:2" ht="15.75" customHeight="1">
      <c r="B729" s="11"/>
    </row>
    <row r="730" spans="2:2" ht="15.75" customHeight="1">
      <c r="B730" s="11"/>
    </row>
    <row r="731" spans="2:2" ht="15.75" customHeight="1">
      <c r="B731" s="11"/>
    </row>
    <row r="732" spans="2:2" ht="15.75" customHeight="1">
      <c r="B732" s="11"/>
    </row>
    <row r="733" spans="2:2" ht="15.75" customHeight="1">
      <c r="B733" s="11"/>
    </row>
    <row r="734" spans="2:2" ht="15.75" customHeight="1">
      <c r="B734" s="11"/>
    </row>
    <row r="735" spans="2:2" ht="15.75" customHeight="1">
      <c r="B735" s="11"/>
    </row>
    <row r="736" spans="2:2" ht="15.75" customHeight="1">
      <c r="B736" s="11"/>
    </row>
    <row r="737" spans="2:2" ht="15.75" customHeight="1">
      <c r="B737" s="11"/>
    </row>
    <row r="738" spans="2:2" ht="15.75" customHeight="1">
      <c r="B738" s="11"/>
    </row>
    <row r="739" spans="2:2" ht="15.75" customHeight="1">
      <c r="B739" s="11"/>
    </row>
    <row r="740" spans="2:2" ht="15.75" customHeight="1">
      <c r="B740" s="11"/>
    </row>
    <row r="741" spans="2:2" ht="15.75" customHeight="1">
      <c r="B741" s="11"/>
    </row>
    <row r="742" spans="2:2" ht="15.75" customHeight="1">
      <c r="B742" s="11"/>
    </row>
    <row r="743" spans="2:2" ht="15.75" customHeight="1">
      <c r="B743" s="11"/>
    </row>
    <row r="744" spans="2:2" ht="15.75" customHeight="1">
      <c r="B744" s="11"/>
    </row>
    <row r="745" spans="2:2" ht="15.75" customHeight="1">
      <c r="B745" s="11"/>
    </row>
    <row r="746" spans="2:2" ht="15.75" customHeight="1">
      <c r="B746" s="11"/>
    </row>
    <row r="747" spans="2:2" ht="15.75" customHeight="1">
      <c r="B747" s="11"/>
    </row>
    <row r="748" spans="2:2" ht="15.75" customHeight="1">
      <c r="B748" s="11"/>
    </row>
    <row r="749" spans="2:2" ht="15.75" customHeight="1">
      <c r="B749" s="11"/>
    </row>
    <row r="750" spans="2:2" ht="15.75" customHeight="1">
      <c r="B750" s="11"/>
    </row>
    <row r="751" spans="2:2" ht="15.75" customHeight="1">
      <c r="B751" s="11"/>
    </row>
    <row r="752" spans="2:2" ht="15.75" customHeight="1">
      <c r="B752" s="11"/>
    </row>
    <row r="753" spans="2:2" ht="15.75" customHeight="1">
      <c r="B753" s="11"/>
    </row>
    <row r="754" spans="2:2" ht="15.75" customHeight="1">
      <c r="B754" s="11"/>
    </row>
    <row r="755" spans="2:2" ht="15.75" customHeight="1">
      <c r="B755" s="11"/>
    </row>
    <row r="756" spans="2:2" ht="15.75" customHeight="1">
      <c r="B756" s="11"/>
    </row>
    <row r="757" spans="2:2" ht="15.75" customHeight="1">
      <c r="B757" s="11"/>
    </row>
    <row r="758" spans="2:2" ht="15.75" customHeight="1">
      <c r="B758" s="11"/>
    </row>
    <row r="759" spans="2:2" ht="15.75" customHeight="1">
      <c r="B759" s="11"/>
    </row>
    <row r="760" spans="2:2" ht="15.75" customHeight="1">
      <c r="B760" s="11"/>
    </row>
    <row r="761" spans="2:2" ht="15.75" customHeight="1">
      <c r="B761" s="11"/>
    </row>
    <row r="762" spans="2:2" ht="15.75" customHeight="1">
      <c r="B762" s="11"/>
    </row>
    <row r="763" spans="2:2" ht="15.75" customHeight="1">
      <c r="B763" s="11"/>
    </row>
    <row r="764" spans="2:2" ht="15.75" customHeight="1">
      <c r="B764" s="11"/>
    </row>
    <row r="765" spans="2:2" ht="15.75" customHeight="1">
      <c r="B765" s="11"/>
    </row>
    <row r="766" spans="2:2" ht="15.75" customHeight="1">
      <c r="B766" s="11"/>
    </row>
    <row r="767" spans="2:2" ht="15.75" customHeight="1">
      <c r="B767" s="11"/>
    </row>
    <row r="768" spans="2:2" ht="15.75" customHeight="1">
      <c r="B768" s="11"/>
    </row>
    <row r="769" spans="2:2" ht="15.75" customHeight="1">
      <c r="B769" s="11"/>
    </row>
    <row r="770" spans="2:2" ht="15.75" customHeight="1">
      <c r="B770" s="11"/>
    </row>
    <row r="771" spans="2:2" ht="15.75" customHeight="1">
      <c r="B771" s="11"/>
    </row>
    <row r="772" spans="2:2" ht="15.75" customHeight="1">
      <c r="B772" s="11"/>
    </row>
    <row r="773" spans="2:2" ht="15.75" customHeight="1">
      <c r="B773" s="11"/>
    </row>
    <row r="774" spans="2:2" ht="15.75" customHeight="1">
      <c r="B774" s="11"/>
    </row>
    <row r="775" spans="2:2" ht="15.75" customHeight="1">
      <c r="B775" s="11"/>
    </row>
    <row r="776" spans="2:2" ht="15.75" customHeight="1">
      <c r="B776" s="11"/>
    </row>
    <row r="777" spans="2:2" ht="15.75" customHeight="1">
      <c r="B777" s="11"/>
    </row>
    <row r="778" spans="2:2" ht="15.75" customHeight="1">
      <c r="B778" s="11"/>
    </row>
    <row r="779" spans="2:2" ht="15.75" customHeight="1">
      <c r="B779" s="11"/>
    </row>
    <row r="780" spans="2:2" ht="15.75" customHeight="1">
      <c r="B780" s="11"/>
    </row>
    <row r="781" spans="2:2" ht="15.75" customHeight="1">
      <c r="B781" s="11"/>
    </row>
    <row r="782" spans="2:2" ht="15.75" customHeight="1">
      <c r="B782" s="11"/>
    </row>
    <row r="783" spans="2:2" ht="15.75" customHeight="1">
      <c r="B783" s="11"/>
    </row>
    <row r="784" spans="2:2" ht="15.75" customHeight="1">
      <c r="B784" s="11"/>
    </row>
    <row r="785" spans="2:2" ht="15.75" customHeight="1">
      <c r="B785" s="11"/>
    </row>
    <row r="786" spans="2:2" ht="15.75" customHeight="1">
      <c r="B786" s="11"/>
    </row>
    <row r="787" spans="2:2" ht="15.75" customHeight="1">
      <c r="B787" s="11"/>
    </row>
    <row r="788" spans="2:2" ht="15.75" customHeight="1">
      <c r="B788" s="11"/>
    </row>
    <row r="789" spans="2:2" ht="15.75" customHeight="1">
      <c r="B789" s="11"/>
    </row>
    <row r="790" spans="2:2" ht="15.75" customHeight="1">
      <c r="B790" s="11"/>
    </row>
    <row r="791" spans="2:2" ht="15.75" customHeight="1">
      <c r="B791" s="11"/>
    </row>
    <row r="792" spans="2:2" ht="15.75" customHeight="1">
      <c r="B792" s="11"/>
    </row>
    <row r="793" spans="2:2" ht="15.75" customHeight="1">
      <c r="B793" s="11"/>
    </row>
    <row r="794" spans="2:2" ht="15.75" customHeight="1">
      <c r="B794" s="11"/>
    </row>
    <row r="795" spans="2:2" ht="15.75" customHeight="1">
      <c r="B795" s="11"/>
    </row>
    <row r="796" spans="2:2" ht="15.75" customHeight="1">
      <c r="B796" s="11"/>
    </row>
    <row r="797" spans="2:2" ht="15.75" customHeight="1">
      <c r="B797" s="11"/>
    </row>
    <row r="798" spans="2:2" ht="15.75" customHeight="1">
      <c r="B798" s="11"/>
    </row>
    <row r="799" spans="2:2" ht="15.75" customHeight="1">
      <c r="B799" s="11"/>
    </row>
    <row r="800" spans="2:2" ht="15.75" customHeight="1">
      <c r="B800" s="11"/>
    </row>
    <row r="801" spans="2:2" ht="15.75" customHeight="1">
      <c r="B801" s="11"/>
    </row>
    <row r="802" spans="2:2" ht="15.75" customHeight="1">
      <c r="B802" s="11"/>
    </row>
    <row r="803" spans="2:2" ht="15.75" customHeight="1">
      <c r="B803" s="11"/>
    </row>
    <row r="804" spans="2:2" ht="15.75" customHeight="1">
      <c r="B804" s="11"/>
    </row>
    <row r="805" spans="2:2" ht="15.75" customHeight="1">
      <c r="B805" s="11"/>
    </row>
    <row r="806" spans="2:2" ht="15.75" customHeight="1">
      <c r="B806" s="11"/>
    </row>
    <row r="807" spans="2:2" ht="15.75" customHeight="1">
      <c r="B807" s="11"/>
    </row>
    <row r="808" spans="2:2" ht="15.75" customHeight="1">
      <c r="B808" s="11"/>
    </row>
    <row r="809" spans="2:2" ht="15.75" customHeight="1">
      <c r="B809" s="11"/>
    </row>
    <row r="810" spans="2:2" ht="15.75" customHeight="1">
      <c r="B810" s="11"/>
    </row>
    <row r="811" spans="2:2" ht="15.75" customHeight="1">
      <c r="B811" s="11"/>
    </row>
    <row r="812" spans="2:2" ht="15.75" customHeight="1">
      <c r="B812" s="11"/>
    </row>
    <row r="813" spans="2:2" ht="15.75" customHeight="1">
      <c r="B813" s="11"/>
    </row>
    <row r="814" spans="2:2" ht="15.75" customHeight="1">
      <c r="B814" s="11"/>
    </row>
    <row r="815" spans="2:2" ht="15.75" customHeight="1">
      <c r="B815" s="11"/>
    </row>
    <row r="816" spans="2:2" ht="15.75" customHeight="1">
      <c r="B816" s="11"/>
    </row>
    <row r="817" spans="2:2" ht="15.75" customHeight="1">
      <c r="B817" s="11"/>
    </row>
    <row r="818" spans="2:2" ht="15.75" customHeight="1">
      <c r="B818" s="11"/>
    </row>
    <row r="819" spans="2:2" ht="15.75" customHeight="1">
      <c r="B819" s="11"/>
    </row>
    <row r="820" spans="2:2" ht="15.75" customHeight="1">
      <c r="B820" s="11"/>
    </row>
    <row r="821" spans="2:2" ht="15.75" customHeight="1">
      <c r="B821" s="11"/>
    </row>
    <row r="822" spans="2:2" ht="15.75" customHeight="1">
      <c r="B822" s="11"/>
    </row>
    <row r="823" spans="2:2" ht="15.75" customHeight="1">
      <c r="B823" s="11"/>
    </row>
    <row r="824" spans="2:2" ht="15.75" customHeight="1">
      <c r="B824" s="11"/>
    </row>
    <row r="825" spans="2:2" ht="15.75" customHeight="1">
      <c r="B825" s="11"/>
    </row>
    <row r="826" spans="2:2" ht="15.75" customHeight="1">
      <c r="B826" s="11"/>
    </row>
    <row r="827" spans="2:2" ht="15.75" customHeight="1">
      <c r="B827" s="11"/>
    </row>
    <row r="828" spans="2:2" ht="15.75" customHeight="1">
      <c r="B828" s="11"/>
    </row>
    <row r="829" spans="2:2" ht="15.75" customHeight="1">
      <c r="B829" s="11"/>
    </row>
    <row r="830" spans="2:2" ht="15.75" customHeight="1">
      <c r="B830" s="11"/>
    </row>
    <row r="831" spans="2:2" ht="15.75" customHeight="1">
      <c r="B831" s="11"/>
    </row>
    <row r="832" spans="2:2" ht="15.75" customHeight="1">
      <c r="B832" s="11"/>
    </row>
    <row r="833" spans="2:2" ht="15.75" customHeight="1">
      <c r="B833" s="11"/>
    </row>
    <row r="834" spans="2:2" ht="15.75" customHeight="1">
      <c r="B834" s="11"/>
    </row>
    <row r="835" spans="2:2" ht="15.75" customHeight="1">
      <c r="B835" s="11"/>
    </row>
    <row r="836" spans="2:2" ht="15.75" customHeight="1">
      <c r="B836" s="11"/>
    </row>
    <row r="837" spans="2:2" ht="15.75" customHeight="1">
      <c r="B837" s="11"/>
    </row>
    <row r="838" spans="2:2" ht="15.75" customHeight="1">
      <c r="B838" s="11"/>
    </row>
    <row r="839" spans="2:2" ht="15.75" customHeight="1">
      <c r="B839" s="11"/>
    </row>
    <row r="840" spans="2:2" ht="15.75" customHeight="1">
      <c r="B840" s="11"/>
    </row>
    <row r="841" spans="2:2" ht="15.75" customHeight="1">
      <c r="B841" s="11"/>
    </row>
    <row r="842" spans="2:2" ht="15.75" customHeight="1">
      <c r="B842" s="11"/>
    </row>
    <row r="843" spans="2:2" ht="15.75" customHeight="1">
      <c r="B843" s="11"/>
    </row>
    <row r="844" spans="2:2" ht="15.75" customHeight="1">
      <c r="B844" s="11"/>
    </row>
    <row r="845" spans="2:2" ht="15.75" customHeight="1">
      <c r="B845" s="11"/>
    </row>
    <row r="846" spans="2:2" ht="15.75" customHeight="1">
      <c r="B846" s="11"/>
    </row>
    <row r="847" spans="2:2" ht="15.75" customHeight="1">
      <c r="B847" s="11"/>
    </row>
    <row r="848" spans="2:2" ht="15.75" customHeight="1">
      <c r="B848" s="11"/>
    </row>
    <row r="849" spans="2:2" ht="15.75" customHeight="1">
      <c r="B849" s="11"/>
    </row>
    <row r="850" spans="2:2" ht="15.75" customHeight="1">
      <c r="B850" s="11"/>
    </row>
    <row r="851" spans="2:2" ht="15.75" customHeight="1">
      <c r="B851" s="11"/>
    </row>
    <row r="852" spans="2:2" ht="15.75" customHeight="1">
      <c r="B852" s="11"/>
    </row>
    <row r="853" spans="2:2" ht="15.75" customHeight="1">
      <c r="B853" s="11"/>
    </row>
    <row r="854" spans="2:2" ht="15.75" customHeight="1">
      <c r="B854" s="11"/>
    </row>
    <row r="855" spans="2:2" ht="15.75" customHeight="1">
      <c r="B855" s="11"/>
    </row>
    <row r="856" spans="2:2" ht="15.75" customHeight="1">
      <c r="B856" s="11"/>
    </row>
    <row r="857" spans="2:2" ht="15.75" customHeight="1">
      <c r="B857" s="11"/>
    </row>
    <row r="858" spans="2:2" ht="15.75" customHeight="1">
      <c r="B858" s="11"/>
    </row>
    <row r="859" spans="2:2" ht="15.75" customHeight="1">
      <c r="B859" s="11"/>
    </row>
    <row r="860" spans="2:2" ht="15.75" customHeight="1">
      <c r="B860" s="11"/>
    </row>
    <row r="861" spans="2:2" ht="15.75" customHeight="1">
      <c r="B861" s="11"/>
    </row>
    <row r="862" spans="2:2" ht="15.75" customHeight="1">
      <c r="B862" s="11"/>
    </row>
    <row r="863" spans="2:2" ht="15.75" customHeight="1">
      <c r="B863" s="11"/>
    </row>
    <row r="864" spans="2:2" ht="15.75" customHeight="1">
      <c r="B864" s="11"/>
    </row>
    <row r="865" spans="2:2" ht="15.75" customHeight="1">
      <c r="B865" s="11"/>
    </row>
    <row r="866" spans="2:2" ht="15.75" customHeight="1">
      <c r="B866" s="11"/>
    </row>
    <row r="867" spans="2:2" ht="15.75" customHeight="1">
      <c r="B867" s="11"/>
    </row>
    <row r="868" spans="2:2" ht="15.75" customHeight="1">
      <c r="B868" s="11"/>
    </row>
    <row r="869" spans="2:2" ht="15.75" customHeight="1">
      <c r="B869" s="11"/>
    </row>
    <row r="870" spans="2:2" ht="15.75" customHeight="1">
      <c r="B870" s="11"/>
    </row>
    <row r="871" spans="2:2" ht="15.75" customHeight="1">
      <c r="B871" s="11"/>
    </row>
    <row r="872" spans="2:2" ht="15.75" customHeight="1">
      <c r="B872" s="11"/>
    </row>
    <row r="873" spans="2:2" ht="15.75" customHeight="1">
      <c r="B873" s="11"/>
    </row>
    <row r="874" spans="2:2" ht="15.75" customHeight="1">
      <c r="B874" s="11"/>
    </row>
    <row r="875" spans="2:2" ht="15.75" customHeight="1">
      <c r="B875" s="11"/>
    </row>
    <row r="876" spans="2:2" ht="15.75" customHeight="1">
      <c r="B876" s="11"/>
    </row>
    <row r="877" spans="2:2" ht="15.75" customHeight="1">
      <c r="B877" s="11"/>
    </row>
    <row r="878" spans="2:2" ht="15.75" customHeight="1">
      <c r="B878" s="11"/>
    </row>
    <row r="879" spans="2:2" ht="15.75" customHeight="1">
      <c r="B879" s="11"/>
    </row>
    <row r="880" spans="2:2" ht="15.75" customHeight="1">
      <c r="B880" s="11"/>
    </row>
    <row r="881" spans="2:2" ht="15.75" customHeight="1">
      <c r="B881" s="11"/>
    </row>
    <row r="882" spans="2:2" ht="15.75" customHeight="1">
      <c r="B882" s="11"/>
    </row>
    <row r="883" spans="2:2" ht="15.75" customHeight="1">
      <c r="B883" s="11"/>
    </row>
    <row r="884" spans="2:2" ht="15.75" customHeight="1">
      <c r="B884" s="11"/>
    </row>
    <row r="885" spans="2:2" ht="15.75" customHeight="1">
      <c r="B885" s="11"/>
    </row>
    <row r="886" spans="2:2" ht="15.75" customHeight="1">
      <c r="B886" s="11"/>
    </row>
    <row r="887" spans="2:2" ht="15.75" customHeight="1">
      <c r="B887" s="11"/>
    </row>
    <row r="888" spans="2:2" ht="15.75" customHeight="1">
      <c r="B888" s="11"/>
    </row>
    <row r="889" spans="2:2" ht="15.75" customHeight="1">
      <c r="B889" s="11"/>
    </row>
    <row r="890" spans="2:2" ht="15.75" customHeight="1">
      <c r="B890" s="11"/>
    </row>
    <row r="891" spans="2:2" ht="15.75" customHeight="1">
      <c r="B891" s="11"/>
    </row>
    <row r="892" spans="2:2" ht="15.75" customHeight="1">
      <c r="B892" s="11"/>
    </row>
    <row r="893" spans="2:2" ht="15.75" customHeight="1">
      <c r="B893" s="11"/>
    </row>
    <row r="894" spans="2:2" ht="15.75" customHeight="1">
      <c r="B894" s="11"/>
    </row>
    <row r="895" spans="2:2" ht="15.75" customHeight="1">
      <c r="B895" s="11"/>
    </row>
    <row r="896" spans="2:2" ht="15.75" customHeight="1">
      <c r="B896" s="11"/>
    </row>
    <row r="897" spans="2:2" ht="15.75" customHeight="1">
      <c r="B897" s="11"/>
    </row>
    <row r="898" spans="2:2" ht="15.75" customHeight="1">
      <c r="B898" s="11"/>
    </row>
    <row r="899" spans="2:2" ht="15.75" customHeight="1">
      <c r="B899" s="11"/>
    </row>
    <row r="900" spans="2:2" ht="15.75" customHeight="1">
      <c r="B900" s="11"/>
    </row>
    <row r="901" spans="2:2" ht="15.75" customHeight="1">
      <c r="B901" s="11"/>
    </row>
    <row r="902" spans="2:2" ht="15.75" customHeight="1">
      <c r="B902" s="11"/>
    </row>
    <row r="903" spans="2:2" ht="15.75" customHeight="1">
      <c r="B903" s="11"/>
    </row>
    <row r="904" spans="2:2" ht="15.75" customHeight="1">
      <c r="B904" s="11"/>
    </row>
    <row r="905" spans="2:2" ht="15.75" customHeight="1">
      <c r="B905" s="11"/>
    </row>
    <row r="906" spans="2:2" ht="15.75" customHeight="1">
      <c r="B906" s="11"/>
    </row>
    <row r="907" spans="2:2" ht="15.75" customHeight="1">
      <c r="B907" s="11"/>
    </row>
    <row r="908" spans="2:2" ht="15.75" customHeight="1">
      <c r="B908" s="11"/>
    </row>
    <row r="909" spans="2:2" ht="15.75" customHeight="1">
      <c r="B909" s="11"/>
    </row>
    <row r="910" spans="2:2" ht="15.75" customHeight="1">
      <c r="B910" s="11"/>
    </row>
    <row r="911" spans="2:2" ht="15.75" customHeight="1">
      <c r="B911" s="11"/>
    </row>
    <row r="912" spans="2:2" ht="15.75" customHeight="1">
      <c r="B912" s="11"/>
    </row>
    <row r="913" spans="2:2" ht="15.75" customHeight="1">
      <c r="B913" s="11"/>
    </row>
    <row r="914" spans="2:2" ht="15.75" customHeight="1">
      <c r="B914" s="11"/>
    </row>
    <row r="915" spans="2:2" ht="15.75" customHeight="1">
      <c r="B915" s="11"/>
    </row>
    <row r="916" spans="2:2" ht="15.75" customHeight="1">
      <c r="B916" s="11"/>
    </row>
    <row r="917" spans="2:2" ht="15.75" customHeight="1">
      <c r="B917" s="11"/>
    </row>
    <row r="918" spans="2:2" ht="15.75" customHeight="1">
      <c r="B918" s="11"/>
    </row>
    <row r="919" spans="2:2" ht="15.75" customHeight="1">
      <c r="B919" s="11"/>
    </row>
    <row r="920" spans="2:2" ht="15.75" customHeight="1">
      <c r="B920" s="11"/>
    </row>
    <row r="921" spans="2:2" ht="15.75" customHeight="1">
      <c r="B921" s="11"/>
    </row>
    <row r="922" spans="2:2" ht="15.75" customHeight="1">
      <c r="B922" s="11"/>
    </row>
    <row r="923" spans="2:2" ht="15.75" customHeight="1">
      <c r="B923" s="11"/>
    </row>
    <row r="924" spans="2:2" ht="15.75" customHeight="1">
      <c r="B924" s="11"/>
    </row>
    <row r="925" spans="2:2" ht="15.75" customHeight="1">
      <c r="B925" s="11"/>
    </row>
    <row r="926" spans="2:2" ht="15.75" customHeight="1">
      <c r="B926" s="11"/>
    </row>
    <row r="927" spans="2:2" ht="15.75" customHeight="1">
      <c r="B927" s="11"/>
    </row>
    <row r="928" spans="2:2" ht="15.75" customHeight="1">
      <c r="B928" s="11"/>
    </row>
    <row r="929" spans="2:2" ht="15.75" customHeight="1">
      <c r="B929" s="11"/>
    </row>
    <row r="930" spans="2:2" ht="15.75" customHeight="1">
      <c r="B930" s="11"/>
    </row>
    <row r="931" spans="2:2" ht="15.75" customHeight="1">
      <c r="B931" s="11"/>
    </row>
    <row r="932" spans="2:2" ht="15.75" customHeight="1">
      <c r="B932" s="11"/>
    </row>
    <row r="933" spans="2:2" ht="15.75" customHeight="1">
      <c r="B933" s="11"/>
    </row>
    <row r="934" spans="2:2" ht="15.75" customHeight="1">
      <c r="B934" s="11"/>
    </row>
    <row r="935" spans="2:2" ht="15.75" customHeight="1">
      <c r="B935" s="11"/>
    </row>
    <row r="936" spans="2:2" ht="15.75" customHeight="1">
      <c r="B936" s="11"/>
    </row>
    <row r="937" spans="2:2" ht="15.75" customHeight="1">
      <c r="B937" s="11"/>
    </row>
    <row r="938" spans="2:2" ht="15.75" customHeight="1">
      <c r="B938" s="11"/>
    </row>
    <row r="939" spans="2:2" ht="15.75" customHeight="1">
      <c r="B939" s="11"/>
    </row>
    <row r="940" spans="2:2" ht="15.75" customHeight="1">
      <c r="B940" s="11"/>
    </row>
    <row r="941" spans="2:2" ht="15.75" customHeight="1">
      <c r="B941" s="11"/>
    </row>
    <row r="942" spans="2:2" ht="15.75" customHeight="1">
      <c r="B942" s="11"/>
    </row>
    <row r="943" spans="2:2" ht="15.75" customHeight="1">
      <c r="B943" s="11"/>
    </row>
    <row r="944" spans="2:2" ht="15.75" customHeight="1">
      <c r="B944" s="11"/>
    </row>
    <row r="945" spans="2:2" ht="15.75" customHeight="1">
      <c r="B945" s="11"/>
    </row>
    <row r="946" spans="2:2" ht="15.75" customHeight="1">
      <c r="B946" s="11"/>
    </row>
    <row r="947" spans="2:2" ht="15.75" customHeight="1">
      <c r="B947" s="11"/>
    </row>
    <row r="948" spans="2:2" ht="15.75" customHeight="1">
      <c r="B948" s="11"/>
    </row>
    <row r="949" spans="2:2" ht="15.75" customHeight="1">
      <c r="B949" s="11"/>
    </row>
    <row r="950" spans="2:2" ht="15.75" customHeight="1">
      <c r="B950" s="11"/>
    </row>
    <row r="951" spans="2:2" ht="15.75" customHeight="1">
      <c r="B951" s="11"/>
    </row>
    <row r="952" spans="2:2" ht="15.75" customHeight="1">
      <c r="B952" s="11"/>
    </row>
    <row r="953" spans="2:2" ht="15.75" customHeight="1">
      <c r="B953" s="11"/>
    </row>
    <row r="954" spans="2:2" ht="15.75" customHeight="1">
      <c r="B954" s="11"/>
    </row>
    <row r="955" spans="2:2" ht="15.75" customHeight="1">
      <c r="B955" s="11"/>
    </row>
    <row r="956" spans="2:2" ht="15.75" customHeight="1">
      <c r="B956" s="11"/>
    </row>
    <row r="957" spans="2:2" ht="15.75" customHeight="1">
      <c r="B957" s="11"/>
    </row>
    <row r="958" spans="2:2" ht="15.75" customHeight="1">
      <c r="B958" s="11"/>
    </row>
    <row r="959" spans="2:2" ht="15.75" customHeight="1">
      <c r="B959" s="11"/>
    </row>
    <row r="960" spans="2:2" ht="15.75" customHeight="1">
      <c r="B960" s="11"/>
    </row>
    <row r="961" spans="2:2" ht="15.75" customHeight="1">
      <c r="B961" s="11"/>
    </row>
    <row r="962" spans="2:2" ht="15.75" customHeight="1">
      <c r="B962" s="11"/>
    </row>
    <row r="963" spans="2:2" ht="15.75" customHeight="1">
      <c r="B963" s="11"/>
    </row>
    <row r="964" spans="2:2" ht="15.75" customHeight="1">
      <c r="B964" s="11"/>
    </row>
    <row r="965" spans="2:2" ht="15.75" customHeight="1">
      <c r="B965" s="11"/>
    </row>
    <row r="966" spans="2:2" ht="15.75" customHeight="1">
      <c r="B966" s="11"/>
    </row>
    <row r="967" spans="2:2" ht="15.75" customHeight="1">
      <c r="B967" s="11"/>
    </row>
    <row r="968" spans="2:2" ht="15.75" customHeight="1">
      <c r="B968" s="11"/>
    </row>
    <row r="969" spans="2:2" ht="15.75" customHeight="1">
      <c r="B969" s="11"/>
    </row>
    <row r="970" spans="2:2" ht="15.75" customHeight="1">
      <c r="B970" s="11"/>
    </row>
    <row r="971" spans="2:2" ht="15.75" customHeight="1">
      <c r="B971" s="11"/>
    </row>
    <row r="972" spans="2:2" ht="15.75" customHeight="1">
      <c r="B972" s="11"/>
    </row>
    <row r="973" spans="2:2" ht="15.75" customHeight="1">
      <c r="B973" s="11"/>
    </row>
    <row r="974" spans="2:2" ht="15.75" customHeight="1">
      <c r="B974" s="11"/>
    </row>
    <row r="975" spans="2:2" ht="15.75" customHeight="1">
      <c r="B975" s="11"/>
    </row>
    <row r="976" spans="2:2" ht="15.75" customHeight="1">
      <c r="B976" s="11"/>
    </row>
    <row r="977" spans="2:2" ht="15.75" customHeight="1">
      <c r="B977" s="11"/>
    </row>
    <row r="978" spans="2:2" ht="15.75" customHeight="1">
      <c r="B978" s="11"/>
    </row>
    <row r="979" spans="2:2" ht="15.75" customHeight="1">
      <c r="B979" s="11"/>
    </row>
    <row r="980" spans="2:2" ht="15.75" customHeight="1">
      <c r="B980" s="11"/>
    </row>
    <row r="981" spans="2:2" ht="15.75" customHeight="1">
      <c r="B981" s="11"/>
    </row>
    <row r="982" spans="2:2" ht="15.75" customHeight="1">
      <c r="B982" s="11"/>
    </row>
    <row r="983" spans="2:2" ht="15.75" customHeight="1">
      <c r="B983" s="11"/>
    </row>
    <row r="984" spans="2:2" ht="15.75" customHeight="1">
      <c r="B984" s="11"/>
    </row>
    <row r="985" spans="2:2" ht="15.75" customHeight="1">
      <c r="B985" s="11"/>
    </row>
    <row r="986" spans="2:2" ht="15.75" customHeight="1">
      <c r="B986" s="11"/>
    </row>
    <row r="987" spans="2:2" ht="15.75" customHeight="1">
      <c r="B987" s="11"/>
    </row>
    <row r="988" spans="2:2" ht="15.75" customHeight="1">
      <c r="B988" s="11"/>
    </row>
    <row r="989" spans="2:2" ht="15.75" customHeight="1">
      <c r="B989" s="11"/>
    </row>
    <row r="990" spans="2:2" ht="15.75" customHeight="1">
      <c r="B990" s="11"/>
    </row>
    <row r="991" spans="2:2" ht="15.75" customHeight="1">
      <c r="B991" s="11"/>
    </row>
    <row r="992" spans="2:2" ht="15.75" customHeight="1">
      <c r="B992" s="11"/>
    </row>
    <row r="993" spans="2:2" ht="15.75" customHeight="1">
      <c r="B993" s="11"/>
    </row>
    <row r="994" spans="2:2" ht="15.75" customHeight="1">
      <c r="B994" s="11"/>
    </row>
    <row r="995" spans="2:2" ht="15.75" customHeight="1">
      <c r="B995" s="11"/>
    </row>
    <row r="996" spans="2:2" ht="15.75" customHeight="1">
      <c r="B996" s="11"/>
    </row>
    <row r="997" spans="2:2" ht="15.75" customHeight="1">
      <c r="B997" s="11"/>
    </row>
    <row r="998" spans="2:2" ht="15.75" customHeight="1">
      <c r="B998" s="11"/>
    </row>
    <row r="999" spans="2:2" ht="15.75" customHeight="1">
      <c r="B999" s="11"/>
    </row>
    <row r="1000" spans="2:2" ht="15.75" customHeight="1">
      <c r="B1000" s="11"/>
    </row>
  </sheetData>
  <mergeCells count="1">
    <mergeCell ref="A6:B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Панель</vt:lpstr>
      <vt:lpstr>Данные</vt:lpstr>
      <vt:lpstr>Структура выручки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Rina Raven</cp:lastModifiedBy>
  <dcterms:created xsi:type="dcterms:W3CDTF">2024-06-05T07:12:25Z</dcterms:created>
  <dcterms:modified xsi:type="dcterms:W3CDTF">2024-06-05T08:21:44Z</dcterms:modified>
</cp:coreProperties>
</file>